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URIRIA 2023\tercer trimestre para publica yuriria\informacion presupuestaria\"/>
    </mc:Choice>
  </mc:AlternateContent>
  <xr:revisionPtr revIDLastSave="0" documentId="8_{DB2F302C-2286-4DE8-A218-4FB691F8027F}" xr6:coauthVersionLast="47" xr6:coauthVersionMax="47" xr10:uidLastSave="{00000000-0000-0000-0000-000000000000}"/>
  <bookViews>
    <workbookView xWindow="-120" yWindow="-120" windowWidth="20730" windowHeight="11160" tabRatio="885" activeTab="2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COG!$A$4:$A$77</definedName>
  </definedNames>
  <calcPr calcId="191029"/>
</workbook>
</file>

<file path=xl/calcChain.xml><?xml version="1.0" encoding="utf-8"?>
<calcChain xmlns="http://schemas.openxmlformats.org/spreadsheetml/2006/main">
  <c r="D34" i="5" l="1"/>
  <c r="G34" i="5" s="1"/>
  <c r="D33" i="5"/>
  <c r="G33" i="5" s="1"/>
  <c r="G32" i="5"/>
  <c r="D32" i="5"/>
  <c r="D31" i="5"/>
  <c r="G31" i="5" s="1"/>
  <c r="D30" i="5"/>
  <c r="G30" i="5" s="1"/>
  <c r="D29" i="5"/>
  <c r="G29" i="5" s="1"/>
  <c r="G28" i="5"/>
  <c r="D28" i="5"/>
  <c r="D27" i="5"/>
  <c r="G27" i="5" s="1"/>
  <c r="D26" i="5"/>
  <c r="G26" i="5" s="1"/>
  <c r="D23" i="5"/>
  <c r="G23" i="5" s="1"/>
  <c r="G22" i="5"/>
  <c r="D22" i="5"/>
  <c r="D21" i="5"/>
  <c r="G21" i="5" s="1"/>
  <c r="D20" i="5"/>
  <c r="G20" i="5" s="1"/>
  <c r="D19" i="5"/>
  <c r="G19" i="5" s="1"/>
  <c r="G18" i="5"/>
  <c r="D18" i="5"/>
  <c r="D17" i="5"/>
  <c r="G17" i="5" s="1"/>
  <c r="D14" i="5"/>
  <c r="G14" i="5" s="1"/>
  <c r="D13" i="5"/>
  <c r="G13" i="5" s="1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D67" i="4"/>
  <c r="G67" i="4" s="1"/>
  <c r="F59" i="4"/>
  <c r="E59" i="4"/>
  <c r="C59" i="4"/>
  <c r="B59" i="4"/>
  <c r="D57" i="4"/>
  <c r="G57" i="4" s="1"/>
  <c r="D56" i="4"/>
  <c r="G56" i="4" s="1"/>
  <c r="G55" i="4"/>
  <c r="D55" i="4"/>
  <c r="D54" i="4"/>
  <c r="G54" i="4" s="1"/>
  <c r="D53" i="4"/>
  <c r="G53" i="4" s="1"/>
  <c r="D52" i="4"/>
  <c r="G52" i="4" s="1"/>
  <c r="G51" i="4"/>
  <c r="D51" i="4"/>
  <c r="D50" i="4"/>
  <c r="G50" i="4" s="1"/>
  <c r="D49" i="4"/>
  <c r="G49" i="4" s="1"/>
  <c r="D48" i="4"/>
  <c r="G48" i="4" s="1"/>
  <c r="G47" i="4"/>
  <c r="D47" i="4"/>
  <c r="D46" i="4"/>
  <c r="G46" i="4" s="1"/>
  <c r="D45" i="4"/>
  <c r="G45" i="4" s="1"/>
  <c r="D44" i="4"/>
  <c r="G44" i="4" s="1"/>
  <c r="G43" i="4"/>
  <c r="D43" i="4"/>
  <c r="D42" i="4"/>
  <c r="G42" i="4" s="1"/>
  <c r="D41" i="4"/>
  <c r="G41" i="4" s="1"/>
  <c r="D40" i="4"/>
  <c r="G40" i="4" s="1"/>
  <c r="G39" i="4"/>
  <c r="D39" i="4"/>
  <c r="D38" i="4"/>
  <c r="G38" i="4" s="1"/>
  <c r="D37" i="4"/>
  <c r="G37" i="4" s="1"/>
  <c r="D36" i="4"/>
  <c r="G36" i="4" s="1"/>
  <c r="G35" i="4"/>
  <c r="D35" i="4"/>
  <c r="D34" i="4"/>
  <c r="G34" i="4" s="1"/>
  <c r="D33" i="4"/>
  <c r="G33" i="4" s="1"/>
  <c r="D32" i="4"/>
  <c r="G32" i="4" s="1"/>
  <c r="G31" i="4"/>
  <c r="D31" i="4"/>
  <c r="D30" i="4"/>
  <c r="G30" i="4" s="1"/>
  <c r="D29" i="4"/>
  <c r="G29" i="4" s="1"/>
  <c r="D28" i="4"/>
  <c r="G28" i="4" s="1"/>
  <c r="G27" i="4"/>
  <c r="D27" i="4"/>
  <c r="D26" i="4"/>
  <c r="G26" i="4" s="1"/>
  <c r="D25" i="4"/>
  <c r="G25" i="4" s="1"/>
  <c r="D24" i="4"/>
  <c r="G24" i="4" s="1"/>
  <c r="G23" i="4"/>
  <c r="D23" i="4"/>
  <c r="D22" i="4"/>
  <c r="G22" i="4" s="1"/>
  <c r="D21" i="4"/>
  <c r="G21" i="4" s="1"/>
  <c r="D20" i="4"/>
  <c r="G20" i="4" s="1"/>
  <c r="G19" i="4"/>
  <c r="D19" i="4"/>
  <c r="D18" i="4"/>
  <c r="G18" i="4" s="1"/>
  <c r="D17" i="4"/>
  <c r="G17" i="4" s="1"/>
  <c r="D16" i="4"/>
  <c r="G16" i="4" s="1"/>
  <c r="G15" i="4"/>
  <c r="D15" i="4"/>
  <c r="D14" i="4"/>
  <c r="G14" i="4" s="1"/>
  <c r="D13" i="4"/>
  <c r="G13" i="4" s="1"/>
  <c r="D12" i="4"/>
  <c r="G12" i="4" s="1"/>
  <c r="G11" i="4"/>
  <c r="D11" i="4"/>
  <c r="D10" i="4"/>
  <c r="G10" i="4" s="1"/>
  <c r="D9" i="4"/>
  <c r="G9" i="4" s="1"/>
  <c r="D8" i="4"/>
  <c r="G8" i="4" s="1"/>
  <c r="G7" i="4"/>
  <c r="D7" i="4"/>
  <c r="D59" i="4" s="1"/>
  <c r="D12" i="8"/>
  <c r="G12" i="8" s="1"/>
  <c r="D10" i="8"/>
  <c r="G10" i="8" s="1"/>
  <c r="D8" i="8"/>
  <c r="G8" i="8" s="1"/>
  <c r="D6" i="8"/>
  <c r="G6" i="8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F69" i="6"/>
  <c r="E69" i="6"/>
  <c r="D69" i="6"/>
  <c r="G69" i="6" s="1"/>
  <c r="C69" i="6"/>
  <c r="B69" i="6"/>
  <c r="D68" i="6"/>
  <c r="G68" i="6" s="1"/>
  <c r="D67" i="6"/>
  <c r="G67" i="6" s="1"/>
  <c r="D66" i="6"/>
  <c r="G66" i="6" s="1"/>
  <c r="F65" i="6"/>
  <c r="E65" i="6"/>
  <c r="C65" i="6"/>
  <c r="B65" i="6"/>
  <c r="D65" i="6" s="1"/>
  <c r="G65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F57" i="6"/>
  <c r="E57" i="6"/>
  <c r="D57" i="6"/>
  <c r="G57" i="6" s="1"/>
  <c r="C57" i="6"/>
  <c r="B57" i="6"/>
  <c r="D56" i="6"/>
  <c r="G56" i="6" s="1"/>
  <c r="D55" i="6"/>
  <c r="G55" i="6" s="1"/>
  <c r="D54" i="6"/>
  <c r="G54" i="6" s="1"/>
  <c r="F53" i="6"/>
  <c r="E53" i="6"/>
  <c r="C53" i="6"/>
  <c r="B53" i="6"/>
  <c r="D53" i="6" s="1"/>
  <c r="G53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F43" i="6"/>
  <c r="E43" i="6"/>
  <c r="C43" i="6"/>
  <c r="B43" i="6"/>
  <c r="D43" i="6" s="1"/>
  <c r="G43" i="6" s="1"/>
  <c r="D42" i="6"/>
  <c r="G42" i="6" s="1"/>
  <c r="D41" i="6"/>
  <c r="G41" i="6" s="1"/>
  <c r="G40" i="6"/>
  <c r="D40" i="6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F33" i="6"/>
  <c r="E33" i="6"/>
  <c r="C33" i="6"/>
  <c r="B33" i="6"/>
  <c r="D33" i="6" s="1"/>
  <c r="G33" i="6" s="1"/>
  <c r="D32" i="6"/>
  <c r="G32" i="6" s="1"/>
  <c r="D31" i="6"/>
  <c r="G31" i="6" s="1"/>
  <c r="G30" i="6"/>
  <c r="D30" i="6"/>
  <c r="D29" i="6"/>
  <c r="G29" i="6" s="1"/>
  <c r="D28" i="6"/>
  <c r="G28" i="6" s="1"/>
  <c r="D27" i="6"/>
  <c r="G27" i="6" s="1"/>
  <c r="G26" i="6"/>
  <c r="D26" i="6"/>
  <c r="D25" i="6"/>
  <c r="G25" i="6" s="1"/>
  <c r="D24" i="6"/>
  <c r="G24" i="6" s="1"/>
  <c r="F23" i="6"/>
  <c r="E23" i="6"/>
  <c r="C23" i="6"/>
  <c r="B23" i="6"/>
  <c r="D23" i="6" s="1"/>
  <c r="G23" i="6" s="1"/>
  <c r="D22" i="6"/>
  <c r="G22" i="6" s="1"/>
  <c r="D21" i="6"/>
  <c r="G21" i="6" s="1"/>
  <c r="G20" i="6"/>
  <c r="D20" i="6"/>
  <c r="D19" i="6"/>
  <c r="G19" i="6" s="1"/>
  <c r="D18" i="6"/>
  <c r="G18" i="6" s="1"/>
  <c r="D17" i="6"/>
  <c r="G17" i="6" s="1"/>
  <c r="G16" i="6"/>
  <c r="D16" i="6"/>
  <c r="D15" i="6"/>
  <c r="G15" i="6" s="1"/>
  <c r="D14" i="6"/>
  <c r="G14" i="6" s="1"/>
  <c r="F13" i="6"/>
  <c r="F77" i="6" s="1"/>
  <c r="E13" i="6"/>
  <c r="C13" i="6"/>
  <c r="B13" i="6"/>
  <c r="D13" i="6" s="1"/>
  <c r="G13" i="6" s="1"/>
  <c r="D12" i="6"/>
  <c r="G12" i="6" s="1"/>
  <c r="D11" i="6"/>
  <c r="G11" i="6" s="1"/>
  <c r="G10" i="6"/>
  <c r="D10" i="6"/>
  <c r="D9" i="6"/>
  <c r="G9" i="6" s="1"/>
  <c r="D8" i="6"/>
  <c r="G8" i="6" s="1"/>
  <c r="D7" i="6"/>
  <c r="G7" i="6" s="1"/>
  <c r="G6" i="6"/>
  <c r="D6" i="6"/>
  <c r="F5" i="6"/>
  <c r="E5" i="6"/>
  <c r="E77" i="6" s="1"/>
  <c r="C5" i="6"/>
  <c r="C77" i="6" s="1"/>
  <c r="B5" i="6"/>
  <c r="B77" i="6" s="1"/>
  <c r="B6" i="5"/>
  <c r="C6" i="5"/>
  <c r="E6" i="5"/>
  <c r="F6" i="5"/>
  <c r="B16" i="5"/>
  <c r="C16" i="5"/>
  <c r="E16" i="5"/>
  <c r="F16" i="5"/>
  <c r="B25" i="5"/>
  <c r="C25" i="5"/>
  <c r="E25" i="5"/>
  <c r="F25" i="5"/>
  <c r="B36" i="5"/>
  <c r="C36" i="5"/>
  <c r="E36" i="5"/>
  <c r="F36" i="5"/>
  <c r="D37" i="5"/>
  <c r="G37" i="5" s="1"/>
  <c r="G59" i="4" l="1"/>
  <c r="D5" i="6"/>
  <c r="D25" i="5"/>
  <c r="D16" i="5"/>
  <c r="D6" i="5"/>
  <c r="G6" i="5"/>
  <c r="G25" i="5"/>
  <c r="G16" i="5"/>
  <c r="D77" i="6" l="1"/>
  <c r="G5" i="6"/>
  <c r="G77" i="6" s="1"/>
  <c r="C42" i="5"/>
  <c r="E42" i="5"/>
  <c r="F42" i="5"/>
  <c r="B42" i="5"/>
  <c r="D40" i="5"/>
  <c r="G40" i="5" s="1"/>
  <c r="D39" i="5"/>
  <c r="G39" i="5" s="1"/>
  <c r="D38" i="5"/>
  <c r="C81" i="4"/>
  <c r="E81" i="4"/>
  <c r="F81" i="4"/>
  <c r="B81" i="4"/>
  <c r="G81" i="4"/>
  <c r="C16" i="8"/>
  <c r="D16" i="8"/>
  <c r="E16" i="8"/>
  <c r="F16" i="8"/>
  <c r="G16" i="8"/>
  <c r="B16" i="8"/>
  <c r="D14" i="8"/>
  <c r="G14" i="8" s="1"/>
  <c r="G38" i="5" l="1"/>
  <c r="G36" i="5" s="1"/>
  <c r="G42" i="5" s="1"/>
  <c r="D36" i="5"/>
  <c r="D42" i="5" s="1"/>
  <c r="D81" i="4"/>
</calcChain>
</file>

<file path=xl/sharedStrings.xml><?xml version="1.0" encoding="utf-8"?>
<sst xmlns="http://schemas.openxmlformats.org/spreadsheetml/2006/main" count="227" uniqueCount="179">
  <si>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</si>
  <si>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</si>
  <si>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</si>
  <si>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</si>
  <si>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</si>
  <si>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</si>
  <si>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</si>
  <si>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</si>
  <si>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</si>
  <si>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</si>
  <si>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</si>
  <si>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</si>
  <si>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</si>
  <si>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</si>
  <si>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</si>
  <si>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</si>
  <si>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</si>
  <si>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</si>
  <si>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</si>
  <si>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</si>
  <si>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</si>
  <si>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</si>
  <si>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</si>
  <si>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</si>
  <si>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</si>
  <si>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</si>
  <si>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</si>
  <si>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</si>
  <si>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</si>
  <si>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</si>
  <si>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</si>
  <si>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</si>
  <si>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</si>
  <si>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</si>
  <si>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</si>
  <si>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</si>
  <si>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</si>
  <si>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</si>
  <si>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</si>
  <si>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</si>
  <si>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</si>
  <si>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</si>
  <si>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</si>
  <si>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</si>
  <si>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</si>
  <si>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</si>
  <si>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</si>
  <si>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</si>
  <si>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</si>
  <si>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</si>
  <si>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</si>
  <si>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</si>
  <si>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</si>
  <si>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</si>
  <si>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</si>
  <si>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</si>
  <si>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</si>
  <si>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</si>
  <si>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</si>
  <si>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</si>
  <si>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</si>
  <si>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</si>
  <si>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</si>
  <si>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</si>
  <si>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</si>
  <si>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</si>
  <si>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</si>
  <si>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</si>
  <si>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</si>
  <si>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</si>
  <si>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</si>
  <si>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</si>
  <si>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</si>
  <si>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</si>
  <si>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</si>
  <si>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</si>
  <si>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</si>
  <si>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</si>
  <si>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Gasto Corriente</t>
  </si>
  <si>
    <t>Gasto de Capital</t>
  </si>
  <si>
    <t>Amortización de la Deuda y Disminución de Pasivos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</si>
  <si>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</si>
  <si>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</si>
  <si>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</si>
  <si>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</si>
  <si>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</si>
  <si>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</si>
  <si>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</si>
  <si>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</si>
  <si>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</si>
  <si>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</si>
  <si>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</si>
  <si>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</si>
  <si>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</si>
  <si>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</si>
  <si>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</si>
  <si>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</si>
  <si>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</si>
  <si>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</si>
  <si>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</si>
  <si>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</si>
  <si>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</si>
  <si>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</si>
  <si>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</si>
  <si>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</si>
  <si>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</si>
  <si>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</si>
  <si>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</si>
  <si>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</si>
  <si>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</si>
  <si>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</si>
  <si>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</si>
  <si>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</si>
  <si>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</si>
  <si>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</si>
  <si>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</si>
  <si>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</si>
  <si>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</si>
  <si>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</si>
  <si>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Inversiones Financieras y Otras Provisiones</t>
  </si>
  <si>
    <t>Participaciones y Aportaciones</t>
  </si>
  <si>
    <t>Materiales y Suministros</t>
  </si>
  <si>
    <t>Transferencias, Asignaciones, Subsidios y Otras Ayudas</t>
  </si>
  <si>
    <t>Bienes Muebles, Inmuebles e Intangibles</t>
  </si>
  <si>
    <t>Municipio de Yuriria, Gto. 
Estado Analítico del Ejercicio del Presupuesto de Egresos
Clasificación por Objeto del Gasto (Capítulo y Concepto)
Del 01 de enero al 30 de septiembre 2023</t>
  </si>
  <si>
    <t>Municipio de Yuriria, Gto. 
Estado Analítico del Ejercicio del Presupuesto de Egresos
Clasificación Económica (por Tipo de Gasto)
Del 01 de enero al 30 de septiembre 2023</t>
  </si>
  <si>
    <t>Municipio de Yuriria, Gto. 
Estado Analítico del Ejercicio del Presupuesto de Egresos
Clasificación Administrativa
Del 01 de enero al 30 de septiembre 2023</t>
  </si>
  <si>
    <t>Municipio de Yuriria, Gto. 
Estado Analítico del Ejercicio del Presupuesto de Egresos
Clasificación Funcional (Finalidad y Función)
Del 01 de enero al 30 de septiembre 2023</t>
  </si>
  <si>
    <t>31111M460010100 SINDICO</t>
  </si>
  <si>
    <t>31111M460010200 REGIDORES</t>
  </si>
  <si>
    <t>31111M460010300 PRESIDENTE MUNICIPAL</t>
  </si>
  <si>
    <t>31111M460020100 PRESIDENCIA MUNICIPAL</t>
  </si>
  <si>
    <t>31111M460020200 COORDINACION DE DESARROL</t>
  </si>
  <si>
    <t>31111M460020400 DEPARTAMENTO AYUDAS VARI</t>
  </si>
  <si>
    <t>31111M460020500 OFICINA DE ENLACE CIUDAD</t>
  </si>
  <si>
    <t>31111M460030000 DIRECCION DE COMUNICACIO</t>
  </si>
  <si>
    <t>31111M460040000 JUZGADO MUNICIPAL</t>
  </si>
  <si>
    <t>31111M460050000 DIRECCION DE ASUNTOS JUR</t>
  </si>
  <si>
    <t>31111M460060000 DIRECCION DE TURISMO</t>
  </si>
  <si>
    <t>31111M460070000 DIRECCION DE INFORMATICA</t>
  </si>
  <si>
    <t>31111M460080000 INSTITUTO MPAL DE LA JUV</t>
  </si>
  <si>
    <t>31111M460090000 SECRETARIA DEL H. AYUNTA</t>
  </si>
  <si>
    <t>31111M460100000 DIRECCION DE FISCALIZACI</t>
  </si>
  <si>
    <t>31111M460110000 DIRECCION DE SANIDAD</t>
  </si>
  <si>
    <t>31111M460120000 ARCHIVO MUNICIPAL</t>
  </si>
  <si>
    <t>31111M460130000 OFICINA ENLACE SRE</t>
  </si>
  <si>
    <t>31111M460140100 TESORERIA MUNICIPAL</t>
  </si>
  <si>
    <t>31111M460140200 JEFATURA DE ADQUISICIONE</t>
  </si>
  <si>
    <t>31111M460140300 COORDINACION DE MANTENIM</t>
  </si>
  <si>
    <t>31111M460150000 DIRECCION DE PREDIAL Y C</t>
  </si>
  <si>
    <t>31111M460160000 DIRECCION DE RECURSOS HU</t>
  </si>
  <si>
    <t>31111M460170000 UNID TRANSP Y ACCESO A L</t>
  </si>
  <si>
    <t>31111M460180000 DIRECCION DE OBRAS PUBLI</t>
  </si>
  <si>
    <t>31111M460190000 DIRECCION DE DESARROLLO</t>
  </si>
  <si>
    <t>31111M460200000 DIRECCION DE PLANEACION</t>
  </si>
  <si>
    <t>31111M460210000 COMISARIA DE SEGURIDAD P</t>
  </si>
  <si>
    <t>31111M460220000 DIRECCION DE PROTECCION</t>
  </si>
  <si>
    <t>31111M460230000 DIRECCION DE MOVILIDAD M</t>
  </si>
  <si>
    <t>31111M460240100 DIRECCION DE SERVICIOS P</t>
  </si>
  <si>
    <t>31111M460240200 LIMPIA</t>
  </si>
  <si>
    <t>31111M460240300 PARQUES Y JARDINES</t>
  </si>
  <si>
    <t>31111M460240400 PANTEONES</t>
  </si>
  <si>
    <t>31111M460240500 ALUMBRADO PUBLICO</t>
  </si>
  <si>
    <t>31111M460240600 COORDINACION DE SERVICIO</t>
  </si>
  <si>
    <t>31111M460250000 DIRECCION DE MEDIO AMBIE</t>
  </si>
  <si>
    <t>31111M460260000 DIRECCION DE ASENTAMIENT</t>
  </si>
  <si>
    <t>31111M460270000 DIRECCION DE AGUA POTABL</t>
  </si>
  <si>
    <t>31111M460280000 DIRECCION DE DESARROLLO</t>
  </si>
  <si>
    <t>31111M460290000 DIRECCION DE DESARROLLO</t>
  </si>
  <si>
    <t>31111M460300000 DIRECCION DE DESARROLLO</t>
  </si>
  <si>
    <t>31111M460310000 IMUVI</t>
  </si>
  <si>
    <t>31111M460320000 INSTANCIA DE LA MUJER YU</t>
  </si>
  <si>
    <t>31111M460330000 DIRECCION DE ATENCION AL</t>
  </si>
  <si>
    <t>31111M460340000 DIRECCION DE EDUCACION P</t>
  </si>
  <si>
    <t>31111M460350000 DIRECCION DE DEPORTE</t>
  </si>
  <si>
    <t>31111M460360000 DIRECCION DE CASA DE LA</t>
  </si>
  <si>
    <t>31111M460370000 CONTRALORIA MUNICIPAL</t>
  </si>
  <si>
    <t>31111M460900100 SIST PARA EL DES INTERAL</t>
  </si>
  <si>
    <t>I460000000 INGRESOS GENERICOS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</si>
</sst>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3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>
      <alignment horizontal="center" vertical="center" wrapText="1"/>
    </xf>
    <xf numFmtId="4" fontId="2" fillId="0" borderId="12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13" xfId="0" applyFont="1" applyBorder="1" applyProtection="1">
      <protection locked="0"/>
    </xf>
    <xf numFmtId="4" fontId="6" fillId="0" borderId="7" xfId="0" applyNumberFormat="1" applyFont="1" applyBorder="1" applyProtection="1">
      <protection locked="0"/>
    </xf>
    <xf numFmtId="0" fontId="2" fillId="0" borderId="3" xfId="9" applyFont="1" applyBorder="1" applyAlignment="1">
      <alignment horizontal="center" vertical="center"/>
    </xf>
    <xf numFmtId="0" fontId="6" fillId="0" borderId="0" xfId="9" applyFont="1" applyAlignment="1" applyProtection="1">
      <alignment horizontal="center" vertical="center" wrapText="1"/>
      <protection locked="0"/>
    </xf>
    <xf numFmtId="0" fontId="0" fillId="0" borderId="11" xfId="0" applyBorder="1" applyProtection="1">
      <protection locked="0"/>
    </xf>
    <xf numFmtId="4" fontId="0" fillId="0" borderId="12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2" fillId="0" borderId="12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9" xfId="0" applyFont="1" applyBorder="1" applyAlignment="1" applyProtection="1">
      <alignment horizontal="left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6" fillId="2" borderId="9" xfId="9" applyFont="1" applyFill="1" applyBorder="1" applyAlignment="1" applyProtection="1">
      <alignment horizontal="centerContinuous" vertical="center" wrapText="1"/>
      <protection locked="0"/>
    </xf>
    <xf numFmtId="0" fontId="6" fillId="2" borderId="10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wrapText="1" indent="1"/>
    </xf>
    <xf numFmtId="0" fontId="6" fillId="0" borderId="9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6" fillId="0" borderId="5" xfId="0" applyFont="1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2"/>
    </xf>
    <xf numFmtId="0" fontId="2" fillId="0" borderId="5" xfId="0" applyFont="1" applyBorder="1" applyAlignment="1">
      <alignment horizontal="left" indent="2"/>
    </xf>
    <xf numFmtId="0" fontId="6" fillId="0" borderId="5" xfId="0" applyFont="1" applyBorder="1" applyAlignment="1" applyProtection="1">
      <alignment horizontal="left" indent="2"/>
      <protection locked="0"/>
    </xf>
    <xf numFmtId="0" fontId="6" fillId="0" borderId="1" xfId="0" applyFont="1" applyBorder="1" applyAlignment="1">
      <alignment horizontal="left"/>
    </xf>
    <xf numFmtId="4" fontId="6" fillId="0" borderId="14" xfId="0" applyNumberFormat="1" applyFont="1" applyBorder="1" applyProtection="1">
      <protection locked="0"/>
    </xf>
    <xf numFmtId="4" fontId="2" fillId="0" borderId="4" xfId="0" applyNumberFormat="1" applyFont="1" applyBorder="1" applyProtection="1">
      <protection locked="0"/>
    </xf>
    <xf numFmtId="0" fontId="2" fillId="0" borderId="4" xfId="0" applyFont="1" applyBorder="1" applyAlignment="1">
      <alignment horizontal="left" indent="1"/>
    </xf>
    <xf numFmtId="4" fontId="6" fillId="0" borderId="12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2" fillId="0" borderId="4" xfId="0" applyFont="1" applyBorder="1" applyAlignment="1" applyProtection="1">
      <alignment horizontal="left" indent="1"/>
      <protection locked="0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11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 applyProtection="1">
      <alignment horizontal="center" wrapText="1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0"/>
  <sheetViews>
    <sheetView showGridLines="0" workbookViewId="0">
      <selection activeCell="A12" sqref="A12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45" customHeight="1" x14ac:dyDescent="0.2">
      <c r="A1" s="46" t="s">
        <v>124</v>
      </c>
      <c r="B1" s="47"/>
      <c r="C1" s="47"/>
      <c r="D1" s="47"/>
      <c r="E1" s="47"/>
      <c r="F1" s="47"/>
      <c r="G1" s="48"/>
    </row>
    <row r="2" spans="1:7" x14ac:dyDescent="0.2">
      <c r="A2" s="23"/>
      <c r="B2" s="26" t="s">
        <v>0</v>
      </c>
      <c r="C2" s="27"/>
      <c r="D2" s="27"/>
      <c r="E2" s="27"/>
      <c r="F2" s="28"/>
      <c r="G2" s="49" t="s">
        <v>7</v>
      </c>
    </row>
    <row r="3" spans="1:7" ht="24.95" customHeight="1" x14ac:dyDescent="0.2">
      <c r="A3" s="24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0"/>
    </row>
    <row r="4" spans="1:7" x14ac:dyDescent="0.2">
      <c r="A4" s="25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39" t="s">
        <v>10</v>
      </c>
      <c r="B5" s="43">
        <f>SUM(B6:B12)</f>
        <v>110705488.28</v>
      </c>
      <c r="C5" s="43">
        <f>SUM(C6:C12)</f>
        <v>2255586.39</v>
      </c>
      <c r="D5" s="43">
        <f>B5+C5</f>
        <v>112961074.67</v>
      </c>
      <c r="E5" s="43">
        <f>SUM(E6:E12)</f>
        <v>75410427.25</v>
      </c>
      <c r="F5" s="43">
        <f>SUM(F6:F12)</f>
        <v>75407685.25</v>
      </c>
      <c r="G5" s="43">
        <f>D5-E5</f>
        <v>37550647.420000002</v>
      </c>
    </row>
    <row r="6" spans="1:7" x14ac:dyDescent="0.2">
      <c r="A6" s="36" t="s">
        <v>11</v>
      </c>
      <c r="B6" s="6">
        <v>65922893.829999998</v>
      </c>
      <c r="C6" s="6">
        <v>-593453.97</v>
      </c>
      <c r="D6" s="6">
        <f t="shared" ref="D6:D69" si="0">B6+C6</f>
        <v>65329439.859999999</v>
      </c>
      <c r="E6" s="6">
        <v>46463698.5</v>
      </c>
      <c r="F6" s="6">
        <v>46463698.5</v>
      </c>
      <c r="G6" s="6">
        <f t="shared" ref="G6:G69" si="1">D6-E6</f>
        <v>18865741.359999999</v>
      </c>
    </row>
    <row r="7" spans="1:7" x14ac:dyDescent="0.2">
      <c r="A7" s="36" t="s">
        <v>12</v>
      </c>
      <c r="B7" s="6">
        <v>4458202</v>
      </c>
      <c r="C7" s="6">
        <v>1561881.87</v>
      </c>
      <c r="D7" s="6">
        <f t="shared" si="0"/>
        <v>6020083.8700000001</v>
      </c>
      <c r="E7" s="6">
        <v>4911756.2699999996</v>
      </c>
      <c r="F7" s="6">
        <v>4911756.2699999996</v>
      </c>
      <c r="G7" s="6">
        <f t="shared" si="1"/>
        <v>1108327.6000000006</v>
      </c>
    </row>
    <row r="8" spans="1:7" x14ac:dyDescent="0.2">
      <c r="A8" s="36" t="s">
        <v>13</v>
      </c>
      <c r="B8" s="6">
        <v>10695033.029999999</v>
      </c>
      <c r="C8" s="6">
        <v>903167.99</v>
      </c>
      <c r="D8" s="6">
        <f t="shared" si="0"/>
        <v>11598201.02</v>
      </c>
      <c r="E8" s="6">
        <v>1391392.66</v>
      </c>
      <c r="F8" s="6">
        <v>1391392.66</v>
      </c>
      <c r="G8" s="6">
        <f t="shared" si="1"/>
        <v>10206808.359999999</v>
      </c>
    </row>
    <row r="9" spans="1:7" x14ac:dyDescent="0.2">
      <c r="A9" s="36" t="s">
        <v>14</v>
      </c>
      <c r="B9" s="6">
        <v>385931.55</v>
      </c>
      <c r="C9" s="6">
        <v>41873.839999999997</v>
      </c>
      <c r="D9" s="6">
        <f t="shared" si="0"/>
        <v>427805.39</v>
      </c>
      <c r="E9" s="6">
        <v>427805.39</v>
      </c>
      <c r="F9" s="6">
        <v>427805.39</v>
      </c>
      <c r="G9" s="6">
        <f t="shared" si="1"/>
        <v>0</v>
      </c>
    </row>
    <row r="10" spans="1:7" x14ac:dyDescent="0.2">
      <c r="A10" s="36" t="s">
        <v>15</v>
      </c>
      <c r="B10" s="6">
        <v>29243427.870000001</v>
      </c>
      <c r="C10" s="6">
        <v>342116.66</v>
      </c>
      <c r="D10" s="6">
        <f t="shared" si="0"/>
        <v>29585544.530000001</v>
      </c>
      <c r="E10" s="6">
        <v>22215774.43</v>
      </c>
      <c r="F10" s="6">
        <v>22213032.43</v>
      </c>
      <c r="G10" s="6">
        <f t="shared" si="1"/>
        <v>7369770.1000000015</v>
      </c>
    </row>
    <row r="11" spans="1:7" x14ac:dyDescent="0.2">
      <c r="A11" s="36" t="s">
        <v>16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</row>
    <row r="12" spans="1:7" x14ac:dyDescent="0.2">
      <c r="A12" s="36" t="s">
        <v>17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</row>
    <row r="13" spans="1:7" x14ac:dyDescent="0.2">
      <c r="A13" s="39" t="s">
        <v>121</v>
      </c>
      <c r="B13" s="40">
        <f>SUM(B14:B22)</f>
        <v>38913162.810000002</v>
      </c>
      <c r="C13" s="40">
        <f>SUM(C14:C22)</f>
        <v>3064139.4800000004</v>
      </c>
      <c r="D13" s="40">
        <f t="shared" si="0"/>
        <v>41977302.290000007</v>
      </c>
      <c r="E13" s="40">
        <f>SUM(E14:E22)</f>
        <v>31171596.740000002</v>
      </c>
      <c r="F13" s="40">
        <f>SUM(F14:F22)</f>
        <v>30090825.020000003</v>
      </c>
      <c r="G13" s="40">
        <f t="shared" si="1"/>
        <v>10805705.550000004</v>
      </c>
    </row>
    <row r="14" spans="1:7" x14ac:dyDescent="0.2">
      <c r="A14" s="36" t="s">
        <v>18</v>
      </c>
      <c r="B14" s="6">
        <v>2190498.06</v>
      </c>
      <c r="C14" s="6">
        <v>1369502.84</v>
      </c>
      <c r="D14" s="6">
        <f t="shared" si="0"/>
        <v>3560000.9000000004</v>
      </c>
      <c r="E14" s="6">
        <v>2068115.81</v>
      </c>
      <c r="F14" s="6">
        <v>2039051.43</v>
      </c>
      <c r="G14" s="6">
        <f t="shared" si="1"/>
        <v>1491885.0900000003</v>
      </c>
    </row>
    <row r="15" spans="1:7" x14ac:dyDescent="0.2">
      <c r="A15" s="36" t="s">
        <v>19</v>
      </c>
      <c r="B15" s="6">
        <v>436191.58</v>
      </c>
      <c r="C15" s="6">
        <v>131395.35999999999</v>
      </c>
      <c r="D15" s="6">
        <f t="shared" si="0"/>
        <v>567586.93999999994</v>
      </c>
      <c r="E15" s="6">
        <v>330238.75</v>
      </c>
      <c r="F15" s="6">
        <v>330238.75</v>
      </c>
      <c r="G15" s="6">
        <f t="shared" si="1"/>
        <v>237348.18999999994</v>
      </c>
    </row>
    <row r="16" spans="1:7" x14ac:dyDescent="0.2">
      <c r="A16" s="36" t="s">
        <v>20</v>
      </c>
      <c r="B16" s="6">
        <v>128400</v>
      </c>
      <c r="C16" s="6">
        <v>30000</v>
      </c>
      <c r="D16" s="6">
        <f t="shared" si="0"/>
        <v>158400</v>
      </c>
      <c r="E16" s="6">
        <v>120863.8</v>
      </c>
      <c r="F16" s="6">
        <v>120863.8</v>
      </c>
      <c r="G16" s="6">
        <f t="shared" si="1"/>
        <v>37536.199999999997</v>
      </c>
    </row>
    <row r="17" spans="1:7" x14ac:dyDescent="0.2">
      <c r="A17" s="36" t="s">
        <v>21</v>
      </c>
      <c r="B17" s="6">
        <v>13789232.59</v>
      </c>
      <c r="C17" s="6">
        <v>329878.96999999997</v>
      </c>
      <c r="D17" s="6">
        <f t="shared" si="0"/>
        <v>14119111.560000001</v>
      </c>
      <c r="E17" s="6">
        <v>11015664.050000001</v>
      </c>
      <c r="F17" s="6">
        <v>9967857.0500000007</v>
      </c>
      <c r="G17" s="6">
        <f t="shared" si="1"/>
        <v>3103447.51</v>
      </c>
    </row>
    <row r="18" spans="1:7" x14ac:dyDescent="0.2">
      <c r="A18" s="36" t="s">
        <v>22</v>
      </c>
      <c r="B18" s="6">
        <v>1123888.47</v>
      </c>
      <c r="C18" s="6">
        <v>-116285</v>
      </c>
      <c r="D18" s="6">
        <f t="shared" si="0"/>
        <v>1007603.47</v>
      </c>
      <c r="E18" s="6">
        <v>517242.3</v>
      </c>
      <c r="F18" s="6">
        <v>517144.96</v>
      </c>
      <c r="G18" s="6">
        <f t="shared" si="1"/>
        <v>490361.17</v>
      </c>
    </row>
    <row r="19" spans="1:7" x14ac:dyDescent="0.2">
      <c r="A19" s="36" t="s">
        <v>23</v>
      </c>
      <c r="B19" s="6">
        <v>16275798.09</v>
      </c>
      <c r="C19" s="6">
        <v>-62175.15</v>
      </c>
      <c r="D19" s="6">
        <f t="shared" si="0"/>
        <v>16213622.939999999</v>
      </c>
      <c r="E19" s="6">
        <v>13291037.199999999</v>
      </c>
      <c r="F19" s="6">
        <v>13291034.199999999</v>
      </c>
      <c r="G19" s="6">
        <f t="shared" si="1"/>
        <v>2922585.74</v>
      </c>
    </row>
    <row r="20" spans="1:7" x14ac:dyDescent="0.2">
      <c r="A20" s="36" t="s">
        <v>24</v>
      </c>
      <c r="B20" s="6">
        <v>1126375.8799999999</v>
      </c>
      <c r="C20" s="6">
        <v>504538.46</v>
      </c>
      <c r="D20" s="6">
        <f t="shared" si="0"/>
        <v>1630914.3399999999</v>
      </c>
      <c r="E20" s="6">
        <v>1110800.3899999999</v>
      </c>
      <c r="F20" s="6">
        <v>1110800.3899999999</v>
      </c>
      <c r="G20" s="6">
        <f t="shared" si="1"/>
        <v>520113.94999999995</v>
      </c>
    </row>
    <row r="21" spans="1:7" x14ac:dyDescent="0.2">
      <c r="A21" s="36" t="s">
        <v>25</v>
      </c>
      <c r="B21" s="6">
        <v>0</v>
      </c>
      <c r="C21" s="6">
        <v>50000</v>
      </c>
      <c r="D21" s="6">
        <f t="shared" si="0"/>
        <v>50000</v>
      </c>
      <c r="E21" s="6">
        <v>46119.5</v>
      </c>
      <c r="F21" s="6">
        <v>46119.5</v>
      </c>
      <c r="G21" s="6">
        <f t="shared" si="1"/>
        <v>3880.5</v>
      </c>
    </row>
    <row r="22" spans="1:7" x14ac:dyDescent="0.2">
      <c r="A22" s="36" t="s">
        <v>26</v>
      </c>
      <c r="B22" s="6">
        <v>3842778.14</v>
      </c>
      <c r="C22" s="6">
        <v>827284</v>
      </c>
      <c r="D22" s="6">
        <f t="shared" si="0"/>
        <v>4670062.1400000006</v>
      </c>
      <c r="E22" s="6">
        <v>2671514.94</v>
      </c>
      <c r="F22" s="6">
        <v>2667714.94</v>
      </c>
      <c r="G22" s="6">
        <f t="shared" si="1"/>
        <v>1998547.2000000007</v>
      </c>
    </row>
    <row r="23" spans="1:7" x14ac:dyDescent="0.2">
      <c r="A23" s="39" t="s">
        <v>27</v>
      </c>
      <c r="B23" s="40">
        <f>SUM(B24:B32)</f>
        <v>44308262.729999997</v>
      </c>
      <c r="C23" s="40">
        <f>SUM(C24:C32)</f>
        <v>18077469.939999998</v>
      </c>
      <c r="D23" s="40">
        <f t="shared" si="0"/>
        <v>62385732.669999994</v>
      </c>
      <c r="E23" s="40">
        <f>SUM(E24:E32)</f>
        <v>47445310.020000003</v>
      </c>
      <c r="F23" s="40">
        <f>SUM(F24:F32)</f>
        <v>44864942.200000003</v>
      </c>
      <c r="G23" s="40">
        <f t="shared" si="1"/>
        <v>14940422.649999991</v>
      </c>
    </row>
    <row r="24" spans="1:7" x14ac:dyDescent="0.2">
      <c r="A24" s="36" t="s">
        <v>28</v>
      </c>
      <c r="B24" s="6">
        <v>23612710.649999999</v>
      </c>
      <c r="C24" s="6">
        <v>631474.11</v>
      </c>
      <c r="D24" s="6">
        <f t="shared" si="0"/>
        <v>24244184.759999998</v>
      </c>
      <c r="E24" s="6">
        <v>18634220.859999999</v>
      </c>
      <c r="F24" s="6">
        <v>16566719.300000001</v>
      </c>
      <c r="G24" s="6">
        <f t="shared" si="1"/>
        <v>5609963.8999999985</v>
      </c>
    </row>
    <row r="25" spans="1:7" x14ac:dyDescent="0.2">
      <c r="A25" s="36" t="s">
        <v>29</v>
      </c>
      <c r="B25" s="6">
        <v>3902262.63</v>
      </c>
      <c r="C25" s="6">
        <v>1067172.46</v>
      </c>
      <c r="D25" s="6">
        <f t="shared" si="0"/>
        <v>4969435.09</v>
      </c>
      <c r="E25" s="6">
        <v>3324493</v>
      </c>
      <c r="F25" s="6">
        <v>3034293.19</v>
      </c>
      <c r="G25" s="6">
        <f t="shared" si="1"/>
        <v>1644942.0899999999</v>
      </c>
    </row>
    <row r="26" spans="1:7" x14ac:dyDescent="0.2">
      <c r="A26" s="36" t="s">
        <v>30</v>
      </c>
      <c r="B26" s="6">
        <v>1921397.96</v>
      </c>
      <c r="C26" s="6">
        <v>670100</v>
      </c>
      <c r="D26" s="6">
        <f t="shared" si="0"/>
        <v>2591497.96</v>
      </c>
      <c r="E26" s="6">
        <v>1634495.73</v>
      </c>
      <c r="F26" s="6">
        <v>1634495.73</v>
      </c>
      <c r="G26" s="6">
        <f t="shared" si="1"/>
        <v>957002.23</v>
      </c>
    </row>
    <row r="27" spans="1:7" x14ac:dyDescent="0.2">
      <c r="A27" s="36" t="s">
        <v>31</v>
      </c>
      <c r="B27" s="6">
        <v>672162.41</v>
      </c>
      <c r="C27" s="6">
        <v>117400</v>
      </c>
      <c r="D27" s="6">
        <f t="shared" si="0"/>
        <v>789562.41</v>
      </c>
      <c r="E27" s="6">
        <v>564455.04</v>
      </c>
      <c r="F27" s="6">
        <v>564455.09</v>
      </c>
      <c r="G27" s="6">
        <f t="shared" si="1"/>
        <v>225107.37</v>
      </c>
    </row>
    <row r="28" spans="1:7" x14ac:dyDescent="0.2">
      <c r="A28" s="36" t="s">
        <v>32</v>
      </c>
      <c r="B28" s="6">
        <v>2096322.3</v>
      </c>
      <c r="C28" s="6">
        <v>5380078.0199999996</v>
      </c>
      <c r="D28" s="6">
        <f t="shared" si="0"/>
        <v>7476400.3199999994</v>
      </c>
      <c r="E28" s="6">
        <v>4149290.87</v>
      </c>
      <c r="F28" s="6">
        <v>4103209.87</v>
      </c>
      <c r="G28" s="6">
        <f t="shared" si="1"/>
        <v>3327109.4499999993</v>
      </c>
    </row>
    <row r="29" spans="1:7" x14ac:dyDescent="0.2">
      <c r="A29" s="36" t="s">
        <v>33</v>
      </c>
      <c r="B29" s="6">
        <v>1292988.97</v>
      </c>
      <c r="C29" s="6">
        <v>-54255.28</v>
      </c>
      <c r="D29" s="6">
        <f t="shared" si="0"/>
        <v>1238733.69</v>
      </c>
      <c r="E29" s="6">
        <v>257340</v>
      </c>
      <c r="F29" s="6">
        <v>132195.75</v>
      </c>
      <c r="G29" s="6">
        <f t="shared" si="1"/>
        <v>981393.69</v>
      </c>
    </row>
    <row r="30" spans="1:7" x14ac:dyDescent="0.2">
      <c r="A30" s="36" t="s">
        <v>34</v>
      </c>
      <c r="B30" s="6">
        <v>368813.22</v>
      </c>
      <c r="C30" s="6">
        <v>14000</v>
      </c>
      <c r="D30" s="6">
        <f t="shared" si="0"/>
        <v>382813.22</v>
      </c>
      <c r="E30" s="6">
        <v>173417</v>
      </c>
      <c r="F30" s="6">
        <v>173417</v>
      </c>
      <c r="G30" s="6">
        <f t="shared" si="1"/>
        <v>209396.21999999997</v>
      </c>
    </row>
    <row r="31" spans="1:7" x14ac:dyDescent="0.2">
      <c r="A31" s="36" t="s">
        <v>35</v>
      </c>
      <c r="B31" s="6">
        <v>4930877.87</v>
      </c>
      <c r="C31" s="6">
        <v>3149491.15</v>
      </c>
      <c r="D31" s="6">
        <f t="shared" si="0"/>
        <v>8080369.0199999996</v>
      </c>
      <c r="E31" s="6">
        <v>7183786.4800000004</v>
      </c>
      <c r="F31" s="6">
        <v>7132345.2300000004</v>
      </c>
      <c r="G31" s="6">
        <f t="shared" si="1"/>
        <v>896582.53999999911</v>
      </c>
    </row>
    <row r="32" spans="1:7" x14ac:dyDescent="0.2">
      <c r="A32" s="36" t="s">
        <v>36</v>
      </c>
      <c r="B32" s="6">
        <v>5510726.7199999997</v>
      </c>
      <c r="C32" s="6">
        <v>7102009.4800000004</v>
      </c>
      <c r="D32" s="6">
        <f t="shared" si="0"/>
        <v>12612736.199999999</v>
      </c>
      <c r="E32" s="6">
        <v>11523811.039999999</v>
      </c>
      <c r="F32" s="6">
        <v>11523811.039999999</v>
      </c>
      <c r="G32" s="6">
        <f t="shared" si="1"/>
        <v>1088925.1600000001</v>
      </c>
    </row>
    <row r="33" spans="1:7" x14ac:dyDescent="0.2">
      <c r="A33" s="39" t="s">
        <v>122</v>
      </c>
      <c r="B33" s="40">
        <f>SUM(B34:B42)</f>
        <v>19712075.5</v>
      </c>
      <c r="C33" s="40">
        <f>SUM(C34:C42)</f>
        <v>12759454.350000001</v>
      </c>
      <c r="D33" s="40">
        <f t="shared" si="0"/>
        <v>32471529.850000001</v>
      </c>
      <c r="E33" s="40">
        <f>SUM(E34:E42)</f>
        <v>19382721.219999999</v>
      </c>
      <c r="F33" s="40">
        <f>SUM(F34:F42)</f>
        <v>19375721.219999999</v>
      </c>
      <c r="G33" s="40">
        <f t="shared" si="1"/>
        <v>13088808.630000003</v>
      </c>
    </row>
    <row r="34" spans="1:7" x14ac:dyDescent="0.2">
      <c r="A34" s="36" t="s">
        <v>37</v>
      </c>
      <c r="B34" s="6">
        <v>11026750</v>
      </c>
      <c r="C34" s="6">
        <v>0</v>
      </c>
      <c r="D34" s="6">
        <f t="shared" si="0"/>
        <v>11026750</v>
      </c>
      <c r="E34" s="6">
        <v>7553375</v>
      </c>
      <c r="F34" s="6">
        <v>7553375</v>
      </c>
      <c r="G34" s="6">
        <f t="shared" si="1"/>
        <v>3473375</v>
      </c>
    </row>
    <row r="35" spans="1:7" x14ac:dyDescent="0.2">
      <c r="A35" s="36" t="s">
        <v>38</v>
      </c>
      <c r="B35" s="6">
        <v>0</v>
      </c>
      <c r="C35" s="6">
        <v>0</v>
      </c>
      <c r="D35" s="6">
        <f t="shared" si="0"/>
        <v>0</v>
      </c>
      <c r="E35" s="6">
        <v>0</v>
      </c>
      <c r="F35" s="6">
        <v>0</v>
      </c>
      <c r="G35" s="6">
        <f t="shared" si="1"/>
        <v>0</v>
      </c>
    </row>
    <row r="36" spans="1:7" x14ac:dyDescent="0.2">
      <c r="A36" s="36" t="s">
        <v>39</v>
      </c>
      <c r="B36" s="6">
        <v>350000</v>
      </c>
      <c r="C36" s="6">
        <v>2532365.9700000002</v>
      </c>
      <c r="D36" s="6">
        <f t="shared" si="0"/>
        <v>2882365.97</v>
      </c>
      <c r="E36" s="6">
        <v>1602462.7</v>
      </c>
      <c r="F36" s="6">
        <v>1602462.7</v>
      </c>
      <c r="G36" s="6">
        <f t="shared" si="1"/>
        <v>1279903.2700000003</v>
      </c>
    </row>
    <row r="37" spans="1:7" x14ac:dyDescent="0.2">
      <c r="A37" s="36" t="s">
        <v>40</v>
      </c>
      <c r="B37" s="6">
        <v>5490000</v>
      </c>
      <c r="C37" s="6">
        <v>10125000</v>
      </c>
      <c r="D37" s="6">
        <f t="shared" si="0"/>
        <v>15615000</v>
      </c>
      <c r="E37" s="6">
        <v>8283314.4800000004</v>
      </c>
      <c r="F37" s="6">
        <v>8276314.4800000004</v>
      </c>
      <c r="G37" s="6">
        <f t="shared" si="1"/>
        <v>7331685.5199999996</v>
      </c>
    </row>
    <row r="38" spans="1:7" x14ac:dyDescent="0.2">
      <c r="A38" s="36" t="s">
        <v>41</v>
      </c>
      <c r="B38" s="6">
        <v>2845325.5</v>
      </c>
      <c r="C38" s="6">
        <v>102088.38</v>
      </c>
      <c r="D38" s="6">
        <f t="shared" si="0"/>
        <v>2947413.88</v>
      </c>
      <c r="E38" s="6">
        <v>1943569.04</v>
      </c>
      <c r="F38" s="6">
        <v>1943569.04</v>
      </c>
      <c r="G38" s="6">
        <f t="shared" si="1"/>
        <v>1003844.8399999999</v>
      </c>
    </row>
    <row r="39" spans="1:7" x14ac:dyDescent="0.2">
      <c r="A39" s="36" t="s">
        <v>42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6">
        <f t="shared" si="1"/>
        <v>0</v>
      </c>
    </row>
    <row r="40" spans="1:7" x14ac:dyDescent="0.2">
      <c r="A40" s="36" t="s">
        <v>43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6">
        <f t="shared" si="1"/>
        <v>0</v>
      </c>
    </row>
    <row r="41" spans="1:7" x14ac:dyDescent="0.2">
      <c r="A41" s="36" t="s">
        <v>44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6">
        <f t="shared" si="1"/>
        <v>0</v>
      </c>
    </row>
    <row r="42" spans="1:7" x14ac:dyDescent="0.2">
      <c r="A42" s="36" t="s">
        <v>45</v>
      </c>
      <c r="B42" s="6">
        <v>0</v>
      </c>
      <c r="C42" s="6">
        <v>0</v>
      </c>
      <c r="D42" s="6">
        <f t="shared" si="0"/>
        <v>0</v>
      </c>
      <c r="E42" s="6">
        <v>0</v>
      </c>
      <c r="F42" s="6">
        <v>0</v>
      </c>
      <c r="G42" s="6">
        <f t="shared" si="1"/>
        <v>0</v>
      </c>
    </row>
    <row r="43" spans="1:7" x14ac:dyDescent="0.2">
      <c r="A43" s="39" t="s">
        <v>123</v>
      </c>
      <c r="B43" s="40">
        <f>SUM(B44:B52)</f>
        <v>4367166.13</v>
      </c>
      <c r="C43" s="40">
        <f>SUM(C44:C52)</f>
        <v>2978870.4</v>
      </c>
      <c r="D43" s="40">
        <f t="shared" si="0"/>
        <v>7346036.5299999993</v>
      </c>
      <c r="E43" s="40">
        <f>SUM(E44:E52)</f>
        <v>6030032.2000000002</v>
      </c>
      <c r="F43" s="40">
        <f>SUM(F44:F52)</f>
        <v>4422805.8</v>
      </c>
      <c r="G43" s="40">
        <f t="shared" si="1"/>
        <v>1316004.3299999991</v>
      </c>
    </row>
    <row r="44" spans="1:7" x14ac:dyDescent="0.2">
      <c r="A44" s="36" t="s">
        <v>46</v>
      </c>
      <c r="B44" s="6">
        <v>620186.99</v>
      </c>
      <c r="C44" s="6">
        <v>72057.14</v>
      </c>
      <c r="D44" s="6">
        <f t="shared" si="0"/>
        <v>692244.13</v>
      </c>
      <c r="E44" s="6">
        <v>329723.15000000002</v>
      </c>
      <c r="F44" s="6">
        <v>329723.15000000002</v>
      </c>
      <c r="G44" s="6">
        <f t="shared" si="1"/>
        <v>362520.98</v>
      </c>
    </row>
    <row r="45" spans="1:7" x14ac:dyDescent="0.2">
      <c r="A45" s="36" t="s">
        <v>47</v>
      </c>
      <c r="B45" s="6">
        <v>460500</v>
      </c>
      <c r="C45" s="6">
        <v>367117.1</v>
      </c>
      <c r="D45" s="6">
        <f t="shared" si="0"/>
        <v>827617.1</v>
      </c>
      <c r="E45" s="6">
        <v>745969.9</v>
      </c>
      <c r="F45" s="6">
        <v>723543.5</v>
      </c>
      <c r="G45" s="6">
        <f t="shared" si="1"/>
        <v>81647.199999999953</v>
      </c>
    </row>
    <row r="46" spans="1:7" x14ac:dyDescent="0.2">
      <c r="A46" s="36" t="s">
        <v>48</v>
      </c>
      <c r="B46" s="6">
        <v>0</v>
      </c>
      <c r="C46" s="6">
        <v>60000</v>
      </c>
      <c r="D46" s="6">
        <f t="shared" si="0"/>
        <v>60000</v>
      </c>
      <c r="E46" s="6">
        <v>0</v>
      </c>
      <c r="F46" s="6">
        <v>0</v>
      </c>
      <c r="G46" s="6">
        <f t="shared" si="1"/>
        <v>60000</v>
      </c>
    </row>
    <row r="47" spans="1:7" x14ac:dyDescent="0.2">
      <c r="A47" s="36" t="s">
        <v>49</v>
      </c>
      <c r="B47" s="6">
        <v>524600</v>
      </c>
      <c r="C47" s="6">
        <v>398896.16</v>
      </c>
      <c r="D47" s="6">
        <f t="shared" si="0"/>
        <v>923496.15999999992</v>
      </c>
      <c r="E47" s="6">
        <v>603532.16</v>
      </c>
      <c r="F47" s="6">
        <v>603532.16</v>
      </c>
      <c r="G47" s="6">
        <f t="shared" si="1"/>
        <v>319963.99999999988</v>
      </c>
    </row>
    <row r="48" spans="1:7" x14ac:dyDescent="0.2">
      <c r="A48" s="36" t="s">
        <v>50</v>
      </c>
      <c r="B48" s="6">
        <v>0</v>
      </c>
      <c r="C48" s="6">
        <v>0</v>
      </c>
      <c r="D48" s="6">
        <f t="shared" si="0"/>
        <v>0</v>
      </c>
      <c r="E48" s="6">
        <v>0</v>
      </c>
      <c r="F48" s="6">
        <v>0</v>
      </c>
      <c r="G48" s="6">
        <f t="shared" si="1"/>
        <v>0</v>
      </c>
    </row>
    <row r="49" spans="1:7" x14ac:dyDescent="0.2">
      <c r="A49" s="36" t="s">
        <v>51</v>
      </c>
      <c r="B49" s="6">
        <v>723999.14</v>
      </c>
      <c r="C49" s="6">
        <v>2080800</v>
      </c>
      <c r="D49" s="6">
        <f t="shared" si="0"/>
        <v>2804799.14</v>
      </c>
      <c r="E49" s="6">
        <v>2350806.9900000002</v>
      </c>
      <c r="F49" s="6">
        <v>766006.99</v>
      </c>
      <c r="G49" s="6">
        <f t="shared" si="1"/>
        <v>453992.14999999991</v>
      </c>
    </row>
    <row r="50" spans="1:7" x14ac:dyDescent="0.2">
      <c r="A50" s="36" t="s">
        <v>52</v>
      </c>
      <c r="B50" s="6">
        <v>0</v>
      </c>
      <c r="C50" s="6">
        <v>0</v>
      </c>
      <c r="D50" s="6">
        <f t="shared" si="0"/>
        <v>0</v>
      </c>
      <c r="E50" s="6">
        <v>0</v>
      </c>
      <c r="F50" s="6">
        <v>0</v>
      </c>
      <c r="G50" s="6">
        <f t="shared" si="1"/>
        <v>0</v>
      </c>
    </row>
    <row r="51" spans="1:7" x14ac:dyDescent="0.2">
      <c r="A51" s="36" t="s">
        <v>53</v>
      </c>
      <c r="B51" s="6">
        <v>2000000</v>
      </c>
      <c r="C51" s="6">
        <v>0</v>
      </c>
      <c r="D51" s="6">
        <f t="shared" si="0"/>
        <v>2000000</v>
      </c>
      <c r="E51" s="6">
        <v>2000000</v>
      </c>
      <c r="F51" s="6">
        <v>2000000</v>
      </c>
      <c r="G51" s="6">
        <f t="shared" si="1"/>
        <v>0</v>
      </c>
    </row>
    <row r="52" spans="1:7" x14ac:dyDescent="0.2">
      <c r="A52" s="36" t="s">
        <v>54</v>
      </c>
      <c r="B52" s="6">
        <v>37880</v>
      </c>
      <c r="C52" s="6">
        <v>0</v>
      </c>
      <c r="D52" s="6">
        <f t="shared" si="0"/>
        <v>37880</v>
      </c>
      <c r="E52" s="6">
        <v>0</v>
      </c>
      <c r="F52" s="6">
        <v>0</v>
      </c>
      <c r="G52" s="6">
        <f t="shared" si="1"/>
        <v>37880</v>
      </c>
    </row>
    <row r="53" spans="1:7" x14ac:dyDescent="0.2">
      <c r="A53" s="39" t="s">
        <v>55</v>
      </c>
      <c r="B53" s="40">
        <f>SUM(B54:B56)</f>
        <v>20348399.010000002</v>
      </c>
      <c r="C53" s="40">
        <f>SUM(C54:C56)</f>
        <v>79269299.840000004</v>
      </c>
      <c r="D53" s="40">
        <f t="shared" si="0"/>
        <v>99617698.850000009</v>
      </c>
      <c r="E53" s="40">
        <f>SUM(E54:E56)</f>
        <v>43228590.479999997</v>
      </c>
      <c r="F53" s="40">
        <f>SUM(F54:F56)</f>
        <v>42787635.780000001</v>
      </c>
      <c r="G53" s="40">
        <f t="shared" si="1"/>
        <v>56389108.370000012</v>
      </c>
    </row>
    <row r="54" spans="1:7" x14ac:dyDescent="0.2">
      <c r="A54" s="36" t="s">
        <v>56</v>
      </c>
      <c r="B54" s="6">
        <v>20348399.010000002</v>
      </c>
      <c r="C54" s="6">
        <v>79219299.840000004</v>
      </c>
      <c r="D54" s="6">
        <f t="shared" si="0"/>
        <v>99567698.850000009</v>
      </c>
      <c r="E54" s="6">
        <v>43228590.479999997</v>
      </c>
      <c r="F54" s="6">
        <v>42787635.780000001</v>
      </c>
      <c r="G54" s="6">
        <f t="shared" si="1"/>
        <v>56339108.370000012</v>
      </c>
    </row>
    <row r="55" spans="1:7" x14ac:dyDescent="0.2">
      <c r="A55" s="36" t="s">
        <v>57</v>
      </c>
      <c r="B55" s="6">
        <v>0</v>
      </c>
      <c r="C55" s="6">
        <v>50000</v>
      </c>
      <c r="D55" s="6">
        <f t="shared" si="0"/>
        <v>50000</v>
      </c>
      <c r="E55" s="6">
        <v>0</v>
      </c>
      <c r="F55" s="6">
        <v>0</v>
      </c>
      <c r="G55" s="6">
        <f t="shared" si="1"/>
        <v>50000</v>
      </c>
    </row>
    <row r="56" spans="1:7" x14ac:dyDescent="0.2">
      <c r="A56" s="36" t="s">
        <v>58</v>
      </c>
      <c r="B56" s="6">
        <v>0</v>
      </c>
      <c r="C56" s="6">
        <v>0</v>
      </c>
      <c r="D56" s="6">
        <f t="shared" si="0"/>
        <v>0</v>
      </c>
      <c r="E56" s="6">
        <v>0</v>
      </c>
      <c r="F56" s="6">
        <v>0</v>
      </c>
      <c r="G56" s="6">
        <f t="shared" si="1"/>
        <v>0</v>
      </c>
    </row>
    <row r="57" spans="1:7" x14ac:dyDescent="0.2">
      <c r="A57" s="39" t="s">
        <v>119</v>
      </c>
      <c r="B57" s="40">
        <f>SUM(B58:B64)</f>
        <v>62502219.710000001</v>
      </c>
      <c r="C57" s="40">
        <f>SUM(C58:C64)</f>
        <v>-59505463.68</v>
      </c>
      <c r="D57" s="40">
        <f t="shared" si="0"/>
        <v>2996756.0300000012</v>
      </c>
      <c r="E57" s="40">
        <f>SUM(E58:E64)</f>
        <v>0</v>
      </c>
      <c r="F57" s="40">
        <f>SUM(F58:F64)</f>
        <v>0</v>
      </c>
      <c r="G57" s="40">
        <f t="shared" si="1"/>
        <v>2996756.0300000012</v>
      </c>
    </row>
    <row r="58" spans="1:7" x14ac:dyDescent="0.2">
      <c r="A58" s="36" t="s">
        <v>59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</row>
    <row r="59" spans="1:7" x14ac:dyDescent="0.2">
      <c r="A59" s="36" t="s">
        <v>60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</row>
    <row r="60" spans="1:7" x14ac:dyDescent="0.2">
      <c r="A60" s="36" t="s">
        <v>61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</row>
    <row r="61" spans="1:7" x14ac:dyDescent="0.2">
      <c r="A61" s="36" t="s">
        <v>62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</row>
    <row r="62" spans="1:7" x14ac:dyDescent="0.2">
      <c r="A62" s="36" t="s">
        <v>63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</row>
    <row r="63" spans="1:7" x14ac:dyDescent="0.2">
      <c r="A63" s="36" t="s">
        <v>64</v>
      </c>
      <c r="B63" s="6">
        <v>0</v>
      </c>
      <c r="C63" s="6">
        <v>0</v>
      </c>
      <c r="D63" s="6">
        <f t="shared" si="0"/>
        <v>0</v>
      </c>
      <c r="E63" s="6">
        <v>0</v>
      </c>
      <c r="F63" s="6">
        <v>0</v>
      </c>
      <c r="G63" s="6">
        <f t="shared" si="1"/>
        <v>0</v>
      </c>
    </row>
    <row r="64" spans="1:7" x14ac:dyDescent="0.2">
      <c r="A64" s="36" t="s">
        <v>65</v>
      </c>
      <c r="B64" s="6">
        <v>62502219.710000001</v>
      </c>
      <c r="C64" s="6">
        <v>-59505463.68</v>
      </c>
      <c r="D64" s="6">
        <f t="shared" si="0"/>
        <v>2996756.0300000012</v>
      </c>
      <c r="E64" s="6">
        <v>0</v>
      </c>
      <c r="F64" s="6">
        <v>0</v>
      </c>
      <c r="G64" s="6">
        <f t="shared" si="1"/>
        <v>2996756.0300000012</v>
      </c>
    </row>
    <row r="65" spans="1:7" x14ac:dyDescent="0.2">
      <c r="A65" s="39" t="s">
        <v>120</v>
      </c>
      <c r="B65" s="40">
        <f>SUM(B66:B68)</f>
        <v>150000</v>
      </c>
      <c r="C65" s="40">
        <f>SUM(C66:C68)</f>
        <v>6750000</v>
      </c>
      <c r="D65" s="40">
        <f t="shared" si="0"/>
        <v>6900000</v>
      </c>
      <c r="E65" s="40">
        <f>SUM(E66:E68)</f>
        <v>6900000</v>
      </c>
      <c r="F65" s="40">
        <f>SUM(F66:F68)</f>
        <v>6900000</v>
      </c>
      <c r="G65" s="40">
        <f t="shared" si="1"/>
        <v>0</v>
      </c>
    </row>
    <row r="66" spans="1:7" x14ac:dyDescent="0.2">
      <c r="A66" s="36" t="s">
        <v>66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</row>
    <row r="67" spans="1:7" x14ac:dyDescent="0.2">
      <c r="A67" s="36" t="s">
        <v>67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6">
        <f t="shared" si="1"/>
        <v>0</v>
      </c>
    </row>
    <row r="68" spans="1:7" x14ac:dyDescent="0.2">
      <c r="A68" s="36" t="s">
        <v>68</v>
      </c>
      <c r="B68" s="6">
        <v>150000</v>
      </c>
      <c r="C68" s="6">
        <v>6750000</v>
      </c>
      <c r="D68" s="6">
        <f t="shared" si="0"/>
        <v>6900000</v>
      </c>
      <c r="E68" s="6">
        <v>6900000</v>
      </c>
      <c r="F68" s="6">
        <v>6900000</v>
      </c>
      <c r="G68" s="6">
        <f t="shared" si="1"/>
        <v>0</v>
      </c>
    </row>
    <row r="69" spans="1:7" x14ac:dyDescent="0.2">
      <c r="A69" s="39" t="s">
        <v>69</v>
      </c>
      <c r="B69" s="40">
        <f>SUM(B70:B76)</f>
        <v>12404091.359999999</v>
      </c>
      <c r="C69" s="40">
        <f>SUM(C70:C76)</f>
        <v>2485367.61</v>
      </c>
      <c r="D69" s="40">
        <f t="shared" si="0"/>
        <v>14889458.969999999</v>
      </c>
      <c r="E69" s="40">
        <f>SUM(E70:E76)</f>
        <v>12291677.109999999</v>
      </c>
      <c r="F69" s="40">
        <f>SUM(F70:F76)</f>
        <v>12291677.109999999</v>
      </c>
      <c r="G69" s="40">
        <f t="shared" si="1"/>
        <v>2597781.8599999994</v>
      </c>
    </row>
    <row r="70" spans="1:7" x14ac:dyDescent="0.2">
      <c r="A70" s="36" t="s">
        <v>70</v>
      </c>
      <c r="B70" s="6">
        <v>11604091.359999999</v>
      </c>
      <c r="C70" s="6">
        <v>1983674.28</v>
      </c>
      <c r="D70" s="6">
        <f t="shared" ref="D70:D76" si="2">B70+C70</f>
        <v>13587765.639999999</v>
      </c>
      <c r="E70" s="6">
        <v>11203068.52</v>
      </c>
      <c r="F70" s="6">
        <v>11203068.52</v>
      </c>
      <c r="G70" s="6">
        <f t="shared" ref="G70:G76" si="3">D70-E70</f>
        <v>2384697.1199999992</v>
      </c>
    </row>
    <row r="71" spans="1:7" x14ac:dyDescent="0.2">
      <c r="A71" s="36" t="s">
        <v>71</v>
      </c>
      <c r="B71" s="6">
        <v>800000</v>
      </c>
      <c r="C71" s="6">
        <v>501693.33</v>
      </c>
      <c r="D71" s="6">
        <f t="shared" si="2"/>
        <v>1301693.33</v>
      </c>
      <c r="E71" s="6">
        <v>1088608.5900000001</v>
      </c>
      <c r="F71" s="6">
        <v>1088608.5900000001</v>
      </c>
      <c r="G71" s="6">
        <f t="shared" si="3"/>
        <v>213084.74</v>
      </c>
    </row>
    <row r="72" spans="1:7" x14ac:dyDescent="0.2">
      <c r="A72" s="36" t="s">
        <v>72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</row>
    <row r="73" spans="1:7" x14ac:dyDescent="0.2">
      <c r="A73" s="36" t="s">
        <v>73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</row>
    <row r="74" spans="1:7" x14ac:dyDescent="0.2">
      <c r="A74" s="36" t="s">
        <v>74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</row>
    <row r="75" spans="1:7" x14ac:dyDescent="0.2">
      <c r="A75" s="36" t="s">
        <v>75</v>
      </c>
      <c r="B75" s="6">
        <v>0</v>
      </c>
      <c r="C75" s="6">
        <v>0</v>
      </c>
      <c r="D75" s="6">
        <f t="shared" si="2"/>
        <v>0</v>
      </c>
      <c r="E75" s="6">
        <v>0</v>
      </c>
      <c r="F75" s="6">
        <v>0</v>
      </c>
      <c r="G75" s="6">
        <f t="shared" si="3"/>
        <v>0</v>
      </c>
    </row>
    <row r="76" spans="1:7" x14ac:dyDescent="0.2">
      <c r="A76" s="37" t="s">
        <v>76</v>
      </c>
      <c r="B76" s="44">
        <v>0</v>
      </c>
      <c r="C76" s="44">
        <v>0</v>
      </c>
      <c r="D76" s="44">
        <f t="shared" si="2"/>
        <v>0</v>
      </c>
      <c r="E76" s="44">
        <v>0</v>
      </c>
      <c r="F76" s="44">
        <v>0</v>
      </c>
      <c r="G76" s="44">
        <f t="shared" si="3"/>
        <v>0</v>
      </c>
    </row>
    <row r="77" spans="1:7" x14ac:dyDescent="0.2">
      <c r="A77" s="38" t="s">
        <v>77</v>
      </c>
      <c r="B77" s="7">
        <f t="shared" ref="B77:G77" si="4">SUM(B5+B13+B23+B33+B43+B53+B57+B65+B69)</f>
        <v>313410865.52999997</v>
      </c>
      <c r="C77" s="7">
        <f t="shared" si="4"/>
        <v>68134724.330000013</v>
      </c>
      <c r="D77" s="7">
        <f t="shared" si="4"/>
        <v>381545589.86000001</v>
      </c>
      <c r="E77" s="7">
        <f t="shared" si="4"/>
        <v>241860355.01999998</v>
      </c>
      <c r="F77" s="7">
        <f t="shared" si="4"/>
        <v>236141292.38000005</v>
      </c>
      <c r="G77" s="7">
        <f t="shared" si="4"/>
        <v>139685234.84000003</v>
      </c>
    </row>
    <row r="80" spans="1:7" x14ac:dyDescent="0.2">
      <c r="E80" s="7"/>
    </row>
  </sheetData>
  <sheetProtection formatCells="0" formatColumns="0" formatRows="0" autoFilter="0"/>
  <protectedRanges>
    <protectedRange sqref="E80" name="Rango1_3"/>
  </protectedRanges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"/>
  <sheetViews>
    <sheetView showGridLines="0" workbookViewId="0">
      <selection activeCell="B12" sqref="B12:G12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45" customHeight="1" x14ac:dyDescent="0.2">
      <c r="A1" s="46" t="s">
        <v>125</v>
      </c>
      <c r="B1" s="47"/>
      <c r="C1" s="47"/>
      <c r="D1" s="47"/>
      <c r="E1" s="47"/>
      <c r="F1" s="47"/>
      <c r="G1" s="48"/>
    </row>
    <row r="2" spans="1:7" x14ac:dyDescent="0.2">
      <c r="A2" s="23"/>
      <c r="B2" s="26" t="s">
        <v>0</v>
      </c>
      <c r="C2" s="27"/>
      <c r="D2" s="27"/>
      <c r="E2" s="27"/>
      <c r="F2" s="28"/>
      <c r="G2" s="49" t="s">
        <v>7</v>
      </c>
    </row>
    <row r="3" spans="1:7" ht="24.95" customHeight="1" x14ac:dyDescent="0.2">
      <c r="A3" s="24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0"/>
    </row>
    <row r="4" spans="1:7" x14ac:dyDescent="0.2">
      <c r="A4" s="25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33"/>
      <c r="B5" s="8"/>
      <c r="C5" s="8"/>
      <c r="D5" s="8"/>
      <c r="E5" s="8"/>
      <c r="F5" s="8"/>
      <c r="G5" s="8"/>
    </row>
    <row r="6" spans="1:7" x14ac:dyDescent="0.2">
      <c r="A6" s="33" t="s">
        <v>78</v>
      </c>
      <c r="B6" s="6">
        <v>274095883.52999997</v>
      </c>
      <c r="C6" s="6">
        <v>-22949208.57</v>
      </c>
      <c r="D6" s="6">
        <f>B6+C6</f>
        <v>251146674.95999998</v>
      </c>
      <c r="E6" s="6">
        <v>172555094.78</v>
      </c>
      <c r="F6" s="6">
        <v>168884213.24000001</v>
      </c>
      <c r="G6" s="6">
        <f>D6-E6</f>
        <v>78591580.179999977</v>
      </c>
    </row>
    <row r="7" spans="1:7" x14ac:dyDescent="0.2">
      <c r="A7" s="33"/>
      <c r="B7" s="9"/>
      <c r="C7" s="9"/>
      <c r="D7" s="9"/>
      <c r="E7" s="9"/>
      <c r="F7" s="9"/>
      <c r="G7" s="9"/>
    </row>
    <row r="8" spans="1:7" x14ac:dyDescent="0.2">
      <c r="A8" s="33" t="s">
        <v>79</v>
      </c>
      <c r="B8" s="6">
        <v>24865565.140000001</v>
      </c>
      <c r="C8" s="6">
        <v>88998170.239999995</v>
      </c>
      <c r="D8" s="6">
        <f>B8+C8</f>
        <v>113863735.38</v>
      </c>
      <c r="E8" s="6">
        <v>56158622.68</v>
      </c>
      <c r="F8" s="6">
        <v>54110441.579999998</v>
      </c>
      <c r="G8" s="6">
        <f>D8-E8</f>
        <v>57705112.699999996</v>
      </c>
    </row>
    <row r="9" spans="1:7" x14ac:dyDescent="0.2">
      <c r="A9" s="33"/>
      <c r="B9" s="9"/>
      <c r="C9" s="9"/>
      <c r="D9" s="9"/>
      <c r="E9" s="9"/>
      <c r="F9" s="9"/>
      <c r="G9" s="9"/>
    </row>
    <row r="10" spans="1:7" x14ac:dyDescent="0.2">
      <c r="A10" s="33" t="s">
        <v>80</v>
      </c>
      <c r="B10" s="6">
        <v>11604091.359999999</v>
      </c>
      <c r="C10" s="6">
        <v>1983674.28</v>
      </c>
      <c r="D10" s="6">
        <f>B10+C10</f>
        <v>13587765.639999999</v>
      </c>
      <c r="E10" s="6">
        <v>11203068.52</v>
      </c>
      <c r="F10" s="6">
        <v>11203068.52</v>
      </c>
      <c r="G10" s="6">
        <f>D10-E10</f>
        <v>2384697.1199999992</v>
      </c>
    </row>
    <row r="11" spans="1:7" x14ac:dyDescent="0.2">
      <c r="A11" s="33"/>
      <c r="B11" s="9"/>
      <c r="C11" s="9"/>
      <c r="D11" s="9"/>
      <c r="E11" s="9"/>
      <c r="F11" s="9"/>
      <c r="G11" s="9"/>
    </row>
    <row r="12" spans="1:7" x14ac:dyDescent="0.2">
      <c r="A12" s="33" t="s">
        <v>41</v>
      </c>
      <c r="B12" s="6">
        <v>2845325.5</v>
      </c>
      <c r="C12" s="6">
        <v>102088.38</v>
      </c>
      <c r="D12" s="6">
        <f>B12+C12</f>
        <v>2947413.88</v>
      </c>
      <c r="E12" s="6">
        <v>1943569.04</v>
      </c>
      <c r="F12" s="6">
        <v>1943569.04</v>
      </c>
      <c r="G12" s="6">
        <f>D12-E12</f>
        <v>1003844.8399999999</v>
      </c>
    </row>
    <row r="13" spans="1:7" x14ac:dyDescent="0.2">
      <c r="A13" s="33"/>
      <c r="B13" s="9"/>
      <c r="C13" s="9"/>
      <c r="D13" s="9"/>
      <c r="E13" s="9"/>
      <c r="F13" s="9"/>
      <c r="G13" s="9"/>
    </row>
    <row r="14" spans="1:7" x14ac:dyDescent="0.2">
      <c r="A14" s="42" t="s">
        <v>66</v>
      </c>
      <c r="B14" s="41">
        <v>0</v>
      </c>
      <c r="C14" s="6">
        <v>0</v>
      </c>
      <c r="D14" s="6">
        <f>B14+C14</f>
        <v>0</v>
      </c>
      <c r="E14" s="6">
        <v>0</v>
      </c>
      <c r="F14" s="41">
        <v>0</v>
      </c>
      <c r="G14" s="41">
        <f>D14-E14</f>
        <v>0</v>
      </c>
    </row>
    <row r="15" spans="1:7" x14ac:dyDescent="0.2">
      <c r="A15" s="34"/>
      <c r="B15" s="10"/>
      <c r="C15" s="10"/>
      <c r="D15" s="10"/>
      <c r="E15" s="10"/>
      <c r="F15" s="10"/>
      <c r="G15" s="10"/>
    </row>
    <row r="16" spans="1:7" x14ac:dyDescent="0.2">
      <c r="A16" s="35" t="s">
        <v>77</v>
      </c>
      <c r="B16" s="7">
        <f>SUM(B6+B8+B10+B12+B14)</f>
        <v>313410865.52999997</v>
      </c>
      <c r="C16" s="7">
        <f t="shared" ref="C16:G16" si="0">SUM(C6+C8+C10+C12+C14)</f>
        <v>68134724.329999983</v>
      </c>
      <c r="D16" s="7">
        <f t="shared" si="0"/>
        <v>381545589.85999995</v>
      </c>
      <c r="E16" s="7">
        <f t="shared" si="0"/>
        <v>241860355.02000001</v>
      </c>
      <c r="F16" s="7">
        <f t="shared" si="0"/>
        <v>236141292.38</v>
      </c>
      <c r="G16" s="7">
        <f t="shared" si="0"/>
        <v>139685234.83999997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1"/>
  <sheetViews>
    <sheetView showGridLines="0" tabSelected="1" workbookViewId="0">
      <selection activeCell="A63" sqref="A63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46" t="s">
        <v>126</v>
      </c>
      <c r="B1" s="47"/>
      <c r="C1" s="47"/>
      <c r="D1" s="47"/>
      <c r="E1" s="47"/>
      <c r="F1" s="47"/>
      <c r="G1" s="48"/>
    </row>
    <row r="2" spans="1:7" x14ac:dyDescent="0.2">
      <c r="A2" s="13"/>
      <c r="B2" s="13"/>
      <c r="C2" s="13"/>
      <c r="D2" s="13"/>
      <c r="E2" s="13"/>
      <c r="F2" s="13"/>
      <c r="G2" s="13"/>
    </row>
    <row r="3" spans="1:7" x14ac:dyDescent="0.2">
      <c r="A3" s="23"/>
      <c r="B3" s="26" t="s">
        <v>0</v>
      </c>
      <c r="C3" s="27"/>
      <c r="D3" s="27"/>
      <c r="E3" s="27"/>
      <c r="F3" s="28"/>
      <c r="G3" s="49" t="s">
        <v>7</v>
      </c>
    </row>
    <row r="4" spans="1:7" ht="24.95" customHeight="1" x14ac:dyDescent="0.2">
      <c r="A4" s="24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50"/>
    </row>
    <row r="5" spans="1:7" x14ac:dyDescent="0.2">
      <c r="A5" s="25"/>
      <c r="B5" s="4">
        <v>1</v>
      </c>
      <c r="C5" s="4">
        <v>2</v>
      </c>
      <c r="D5" s="4" t="s">
        <v>8</v>
      </c>
      <c r="E5" s="4">
        <v>4</v>
      </c>
      <c r="F5" s="4">
        <v>5</v>
      </c>
      <c r="G5" s="4" t="s">
        <v>9</v>
      </c>
    </row>
    <row r="6" spans="1:7" x14ac:dyDescent="0.2">
      <c r="A6" s="12"/>
      <c r="B6" s="18"/>
      <c r="C6" s="18"/>
      <c r="D6" s="18"/>
      <c r="E6" s="18"/>
      <c r="F6" s="18"/>
      <c r="G6" s="18"/>
    </row>
    <row r="7" spans="1:7" x14ac:dyDescent="0.2">
      <c r="A7" s="45" t="s">
        <v>128</v>
      </c>
      <c r="B7" s="6">
        <v>682976.23</v>
      </c>
      <c r="C7" s="6">
        <v>4900</v>
      </c>
      <c r="D7" s="6">
        <f>B7+C7</f>
        <v>687876.23</v>
      </c>
      <c r="E7" s="6">
        <v>450758.15</v>
      </c>
      <c r="F7" s="6">
        <v>450758.15</v>
      </c>
      <c r="G7" s="6">
        <f>D7-E7</f>
        <v>237118.07999999996</v>
      </c>
    </row>
    <row r="8" spans="1:7" x14ac:dyDescent="0.2">
      <c r="A8" s="45" t="s">
        <v>129</v>
      </c>
      <c r="B8" s="6">
        <v>6842506</v>
      </c>
      <c r="C8" s="6">
        <v>14610</v>
      </c>
      <c r="D8" s="6">
        <f t="shared" ref="D8:D57" si="0">B8+C8</f>
        <v>6857116</v>
      </c>
      <c r="E8" s="6">
        <v>4461268.87</v>
      </c>
      <c r="F8" s="6">
        <v>4454268.6500000004</v>
      </c>
      <c r="G8" s="6">
        <f t="shared" ref="G8:G57" si="1">D8-E8</f>
        <v>2395847.13</v>
      </c>
    </row>
    <row r="9" spans="1:7" x14ac:dyDescent="0.2">
      <c r="A9" s="45" t="s">
        <v>130</v>
      </c>
      <c r="B9" s="6">
        <v>1137530.78</v>
      </c>
      <c r="C9" s="6">
        <v>0</v>
      </c>
      <c r="D9" s="6">
        <f t="shared" si="0"/>
        <v>1137530.78</v>
      </c>
      <c r="E9" s="6">
        <v>789057.8</v>
      </c>
      <c r="F9" s="6">
        <v>789057.8</v>
      </c>
      <c r="G9" s="6">
        <f t="shared" si="1"/>
        <v>348472.98</v>
      </c>
    </row>
    <row r="10" spans="1:7" x14ac:dyDescent="0.2">
      <c r="A10" s="45" t="s">
        <v>131</v>
      </c>
      <c r="B10" s="6">
        <v>30892601.010000002</v>
      </c>
      <c r="C10" s="6">
        <v>9945023.7300000004</v>
      </c>
      <c r="D10" s="6">
        <f t="shared" si="0"/>
        <v>40837624.740000002</v>
      </c>
      <c r="E10" s="6">
        <v>33845354.259999998</v>
      </c>
      <c r="F10" s="6">
        <v>33800406.030000001</v>
      </c>
      <c r="G10" s="6">
        <f t="shared" si="1"/>
        <v>6992270.4800000042</v>
      </c>
    </row>
    <row r="11" spans="1:7" x14ac:dyDescent="0.2">
      <c r="A11" s="45" t="s">
        <v>132</v>
      </c>
      <c r="B11" s="6">
        <v>2163819.42</v>
      </c>
      <c r="C11" s="6">
        <v>0</v>
      </c>
      <c r="D11" s="6">
        <f t="shared" si="0"/>
        <v>2163819.42</v>
      </c>
      <c r="E11" s="6">
        <v>1491722.2</v>
      </c>
      <c r="F11" s="6">
        <v>1491722.2</v>
      </c>
      <c r="G11" s="6">
        <f t="shared" si="1"/>
        <v>672097.22</v>
      </c>
    </row>
    <row r="12" spans="1:7" x14ac:dyDescent="0.2">
      <c r="A12" s="45" t="s">
        <v>133</v>
      </c>
      <c r="B12" s="6">
        <v>264928.99</v>
      </c>
      <c r="C12" s="6">
        <v>0</v>
      </c>
      <c r="D12" s="6">
        <f t="shared" si="0"/>
        <v>264928.99</v>
      </c>
      <c r="E12" s="6">
        <v>182645.14</v>
      </c>
      <c r="F12" s="6">
        <v>182645.14</v>
      </c>
      <c r="G12" s="6">
        <f t="shared" si="1"/>
        <v>82283.849999999977</v>
      </c>
    </row>
    <row r="13" spans="1:7" x14ac:dyDescent="0.2">
      <c r="A13" s="45" t="s">
        <v>134</v>
      </c>
      <c r="B13" s="6">
        <v>622574.92000000004</v>
      </c>
      <c r="C13" s="6">
        <v>-518812.43</v>
      </c>
      <c r="D13" s="6">
        <f t="shared" si="0"/>
        <v>103762.49000000005</v>
      </c>
      <c r="E13" s="6">
        <v>0</v>
      </c>
      <c r="F13" s="6">
        <v>0</v>
      </c>
      <c r="G13" s="6">
        <f t="shared" si="1"/>
        <v>103762.49000000005</v>
      </c>
    </row>
    <row r="14" spans="1:7" x14ac:dyDescent="0.2">
      <c r="A14" s="45" t="s">
        <v>135</v>
      </c>
      <c r="B14" s="6">
        <v>1925042.52</v>
      </c>
      <c r="C14" s="6">
        <v>-48249.17</v>
      </c>
      <c r="D14" s="6">
        <f t="shared" si="0"/>
        <v>1876793.35</v>
      </c>
      <c r="E14" s="6">
        <v>805239.98</v>
      </c>
      <c r="F14" s="6">
        <v>680095.69</v>
      </c>
      <c r="G14" s="6">
        <f t="shared" si="1"/>
        <v>1071553.3700000001</v>
      </c>
    </row>
    <row r="15" spans="1:7" x14ac:dyDescent="0.2">
      <c r="A15" s="45" t="s">
        <v>136</v>
      </c>
      <c r="B15" s="6">
        <v>518188.03</v>
      </c>
      <c r="C15" s="6">
        <v>-65020.25</v>
      </c>
      <c r="D15" s="6">
        <f t="shared" si="0"/>
        <v>453167.78</v>
      </c>
      <c r="E15" s="6">
        <v>294617.77</v>
      </c>
      <c r="F15" s="6">
        <v>294617.77</v>
      </c>
      <c r="G15" s="6">
        <f t="shared" si="1"/>
        <v>158550.01</v>
      </c>
    </row>
    <row r="16" spans="1:7" x14ac:dyDescent="0.2">
      <c r="A16" s="45" t="s">
        <v>137</v>
      </c>
      <c r="B16" s="6">
        <v>1394078.08</v>
      </c>
      <c r="C16" s="6">
        <v>-50462.47</v>
      </c>
      <c r="D16" s="6">
        <f t="shared" si="0"/>
        <v>1343615.61</v>
      </c>
      <c r="E16" s="6">
        <v>788699.12</v>
      </c>
      <c r="F16" s="6">
        <v>788699.12</v>
      </c>
      <c r="G16" s="6">
        <f t="shared" si="1"/>
        <v>554916.49000000011</v>
      </c>
    </row>
    <row r="17" spans="1:7" x14ac:dyDescent="0.2">
      <c r="A17" s="45" t="s">
        <v>138</v>
      </c>
      <c r="B17" s="6">
        <v>1620548.49</v>
      </c>
      <c r="C17" s="6">
        <v>330181.48</v>
      </c>
      <c r="D17" s="6">
        <f t="shared" si="0"/>
        <v>1950729.97</v>
      </c>
      <c r="E17" s="6">
        <v>1059785.97</v>
      </c>
      <c r="F17" s="6">
        <v>1008344.72</v>
      </c>
      <c r="G17" s="6">
        <f t="shared" si="1"/>
        <v>890944</v>
      </c>
    </row>
    <row r="18" spans="1:7" x14ac:dyDescent="0.2">
      <c r="A18" s="45" t="s">
        <v>139</v>
      </c>
      <c r="B18" s="6">
        <v>1925880.89</v>
      </c>
      <c r="C18" s="6">
        <v>-152100</v>
      </c>
      <c r="D18" s="6">
        <f t="shared" si="0"/>
        <v>1773780.89</v>
      </c>
      <c r="E18" s="6">
        <v>900135.34</v>
      </c>
      <c r="F18" s="6">
        <v>865335.34</v>
      </c>
      <c r="G18" s="6">
        <f t="shared" si="1"/>
        <v>873645.54999999993</v>
      </c>
    </row>
    <row r="19" spans="1:7" x14ac:dyDescent="0.2">
      <c r="A19" s="45" t="s">
        <v>140</v>
      </c>
      <c r="B19" s="6">
        <v>897304.69</v>
      </c>
      <c r="C19" s="6">
        <v>211236.5</v>
      </c>
      <c r="D19" s="6">
        <f t="shared" si="0"/>
        <v>1108541.19</v>
      </c>
      <c r="E19" s="6">
        <v>778256.68</v>
      </c>
      <c r="F19" s="6">
        <v>778256.68</v>
      </c>
      <c r="G19" s="6">
        <f t="shared" si="1"/>
        <v>330284.50999999989</v>
      </c>
    </row>
    <row r="20" spans="1:7" x14ac:dyDescent="0.2">
      <c r="A20" s="45" t="s">
        <v>141</v>
      </c>
      <c r="B20" s="6">
        <v>1181398.23</v>
      </c>
      <c r="C20" s="6">
        <v>871500</v>
      </c>
      <c r="D20" s="6">
        <f t="shared" si="0"/>
        <v>2052898.23</v>
      </c>
      <c r="E20" s="6">
        <v>1226412.68</v>
      </c>
      <c r="F20" s="6">
        <v>1226412.68</v>
      </c>
      <c r="G20" s="6">
        <f t="shared" si="1"/>
        <v>826485.55</v>
      </c>
    </row>
    <row r="21" spans="1:7" x14ac:dyDescent="0.2">
      <c r="A21" s="45" t="s">
        <v>142</v>
      </c>
      <c r="B21" s="6">
        <v>1409125.07</v>
      </c>
      <c r="C21" s="6">
        <v>33685.57</v>
      </c>
      <c r="D21" s="6">
        <f t="shared" si="0"/>
        <v>1442810.6400000001</v>
      </c>
      <c r="E21" s="6">
        <v>955817.9</v>
      </c>
      <c r="F21" s="6">
        <v>955817.81</v>
      </c>
      <c r="G21" s="6">
        <f t="shared" si="1"/>
        <v>486992.74000000011</v>
      </c>
    </row>
    <row r="22" spans="1:7" x14ac:dyDescent="0.2">
      <c r="A22" s="45" t="s">
        <v>143</v>
      </c>
      <c r="B22" s="6">
        <v>1016881.7</v>
      </c>
      <c r="C22" s="6">
        <v>-202793.11</v>
      </c>
      <c r="D22" s="6">
        <f t="shared" si="0"/>
        <v>814088.59</v>
      </c>
      <c r="E22" s="6">
        <v>492020.84</v>
      </c>
      <c r="F22" s="6">
        <v>492020.84</v>
      </c>
      <c r="G22" s="6">
        <f t="shared" si="1"/>
        <v>322067.74999999994</v>
      </c>
    </row>
    <row r="23" spans="1:7" x14ac:dyDescent="0.2">
      <c r="A23" s="45" t="s">
        <v>144</v>
      </c>
      <c r="B23" s="6">
        <v>396476.2</v>
      </c>
      <c r="C23" s="6">
        <v>0</v>
      </c>
      <c r="D23" s="6">
        <f t="shared" si="0"/>
        <v>396476.2</v>
      </c>
      <c r="E23" s="6">
        <v>213414.14</v>
      </c>
      <c r="F23" s="6">
        <v>213414.14</v>
      </c>
      <c r="G23" s="6">
        <f t="shared" si="1"/>
        <v>183062.06</v>
      </c>
    </row>
    <row r="24" spans="1:7" x14ac:dyDescent="0.2">
      <c r="A24" s="45" t="s">
        <v>145</v>
      </c>
      <c r="B24" s="6">
        <v>3185597.18</v>
      </c>
      <c r="C24" s="6">
        <v>-107218.93</v>
      </c>
      <c r="D24" s="6">
        <f t="shared" si="0"/>
        <v>3078378.25</v>
      </c>
      <c r="E24" s="6">
        <v>2092254.67</v>
      </c>
      <c r="F24" s="6">
        <v>2092254.67</v>
      </c>
      <c r="G24" s="6">
        <f t="shared" si="1"/>
        <v>986123.58000000007</v>
      </c>
    </row>
    <row r="25" spans="1:7" x14ac:dyDescent="0.2">
      <c r="A25" s="45" t="s">
        <v>146</v>
      </c>
      <c r="B25" s="6">
        <v>18311179.27</v>
      </c>
      <c r="C25" s="6">
        <v>4370523.78</v>
      </c>
      <c r="D25" s="6">
        <f t="shared" si="0"/>
        <v>22681703.050000001</v>
      </c>
      <c r="E25" s="6">
        <v>17590177.539999999</v>
      </c>
      <c r="F25" s="6">
        <v>17561113.190000001</v>
      </c>
      <c r="G25" s="6">
        <f t="shared" si="1"/>
        <v>5091525.5100000016</v>
      </c>
    </row>
    <row r="26" spans="1:7" x14ac:dyDescent="0.2">
      <c r="A26" s="45" t="s">
        <v>147</v>
      </c>
      <c r="B26" s="6">
        <v>620422.64</v>
      </c>
      <c r="C26" s="6">
        <v>38000</v>
      </c>
      <c r="D26" s="6">
        <f t="shared" si="0"/>
        <v>658422.64</v>
      </c>
      <c r="E26" s="6">
        <v>398513.66</v>
      </c>
      <c r="F26" s="6">
        <v>398513.66</v>
      </c>
      <c r="G26" s="6">
        <f t="shared" si="1"/>
        <v>259908.98000000004</v>
      </c>
    </row>
    <row r="27" spans="1:7" x14ac:dyDescent="0.2">
      <c r="A27" s="45" t="s">
        <v>148</v>
      </c>
      <c r="B27" s="6">
        <v>3229618.97</v>
      </c>
      <c r="C27" s="6">
        <v>180641.47</v>
      </c>
      <c r="D27" s="6">
        <f t="shared" si="0"/>
        <v>3410260.4400000004</v>
      </c>
      <c r="E27" s="6">
        <v>2226592.17</v>
      </c>
      <c r="F27" s="6">
        <v>2226592.17</v>
      </c>
      <c r="G27" s="6">
        <f t="shared" si="1"/>
        <v>1183668.2700000005</v>
      </c>
    </row>
    <row r="28" spans="1:7" x14ac:dyDescent="0.2">
      <c r="A28" s="45" t="s">
        <v>149</v>
      </c>
      <c r="B28" s="6">
        <v>1083810.4099999999</v>
      </c>
      <c r="C28" s="6">
        <v>201294.54</v>
      </c>
      <c r="D28" s="6">
        <f t="shared" si="0"/>
        <v>1285104.95</v>
      </c>
      <c r="E28" s="6">
        <v>782241.52</v>
      </c>
      <c r="F28" s="6">
        <v>782241.52</v>
      </c>
      <c r="G28" s="6">
        <f t="shared" si="1"/>
        <v>502863.42999999993</v>
      </c>
    </row>
    <row r="29" spans="1:7" x14ac:dyDescent="0.2">
      <c r="A29" s="45" t="s">
        <v>150</v>
      </c>
      <c r="B29" s="6">
        <v>1558116.32</v>
      </c>
      <c r="C29" s="6">
        <v>-299183.3</v>
      </c>
      <c r="D29" s="6">
        <f t="shared" si="0"/>
        <v>1258933.02</v>
      </c>
      <c r="E29" s="6">
        <v>760806.26</v>
      </c>
      <c r="F29" s="6">
        <v>760806.26</v>
      </c>
      <c r="G29" s="6">
        <f t="shared" si="1"/>
        <v>498126.76</v>
      </c>
    </row>
    <row r="30" spans="1:7" x14ac:dyDescent="0.2">
      <c r="A30" s="45" t="s">
        <v>151</v>
      </c>
      <c r="B30" s="6">
        <v>601742.1</v>
      </c>
      <c r="C30" s="6">
        <v>3500</v>
      </c>
      <c r="D30" s="6">
        <f t="shared" si="0"/>
        <v>605242.1</v>
      </c>
      <c r="E30" s="6">
        <v>377600.53</v>
      </c>
      <c r="F30" s="6">
        <v>377600.53</v>
      </c>
      <c r="G30" s="6">
        <f t="shared" si="1"/>
        <v>227641.56999999995</v>
      </c>
    </row>
    <row r="31" spans="1:7" x14ac:dyDescent="0.2">
      <c r="A31" s="45" t="s">
        <v>152</v>
      </c>
      <c r="B31" s="6">
        <v>96067492.870000005</v>
      </c>
      <c r="C31" s="6">
        <v>29024228.920000002</v>
      </c>
      <c r="D31" s="6">
        <f t="shared" si="0"/>
        <v>125091721.79000001</v>
      </c>
      <c r="E31" s="6">
        <v>62225147.780000001</v>
      </c>
      <c r="F31" s="6">
        <v>59962144.369999997</v>
      </c>
      <c r="G31" s="6">
        <f t="shared" si="1"/>
        <v>62866574.010000005</v>
      </c>
    </row>
    <row r="32" spans="1:7" x14ac:dyDescent="0.2">
      <c r="A32" s="45" t="s">
        <v>153</v>
      </c>
      <c r="B32" s="6">
        <v>1101579.55</v>
      </c>
      <c r="C32" s="6">
        <v>75719.09</v>
      </c>
      <c r="D32" s="6">
        <f t="shared" si="0"/>
        <v>1177298.6400000001</v>
      </c>
      <c r="E32" s="6">
        <v>782855.26</v>
      </c>
      <c r="F32" s="6">
        <v>782855.25</v>
      </c>
      <c r="G32" s="6">
        <f t="shared" si="1"/>
        <v>394443.38000000012</v>
      </c>
    </row>
    <row r="33" spans="1:7" x14ac:dyDescent="0.2">
      <c r="A33" s="45" t="s">
        <v>154</v>
      </c>
      <c r="B33" s="6">
        <v>811440.25</v>
      </c>
      <c r="C33" s="6">
        <v>-4857.3100000000004</v>
      </c>
      <c r="D33" s="6">
        <f t="shared" si="0"/>
        <v>806582.94</v>
      </c>
      <c r="E33" s="6">
        <v>554633.62</v>
      </c>
      <c r="F33" s="6">
        <v>554633.62</v>
      </c>
      <c r="G33" s="6">
        <f t="shared" si="1"/>
        <v>251949.31999999995</v>
      </c>
    </row>
    <row r="34" spans="1:7" x14ac:dyDescent="0.2">
      <c r="A34" s="45" t="s">
        <v>155</v>
      </c>
      <c r="B34" s="6">
        <v>29445666.84</v>
      </c>
      <c r="C34" s="6">
        <v>4307522.7699999996</v>
      </c>
      <c r="D34" s="6">
        <f t="shared" si="0"/>
        <v>33753189.609999999</v>
      </c>
      <c r="E34" s="6">
        <v>21636364.030000001</v>
      </c>
      <c r="F34" s="6">
        <v>21634374.030000001</v>
      </c>
      <c r="G34" s="6">
        <f t="shared" si="1"/>
        <v>12116825.579999998</v>
      </c>
    </row>
    <row r="35" spans="1:7" x14ac:dyDescent="0.2">
      <c r="A35" s="45" t="s">
        <v>156</v>
      </c>
      <c r="B35" s="6">
        <v>1673244.3</v>
      </c>
      <c r="C35" s="6">
        <v>735055.29</v>
      </c>
      <c r="D35" s="6">
        <f t="shared" si="0"/>
        <v>2408299.59</v>
      </c>
      <c r="E35" s="6">
        <v>1535677.4399999999</v>
      </c>
      <c r="F35" s="6">
        <v>1535677.4399999999</v>
      </c>
      <c r="G35" s="6">
        <f t="shared" si="1"/>
        <v>872622.14999999991</v>
      </c>
    </row>
    <row r="36" spans="1:7" x14ac:dyDescent="0.2">
      <c r="A36" s="45" t="s">
        <v>157</v>
      </c>
      <c r="B36" s="6">
        <v>5653175.0199999996</v>
      </c>
      <c r="C36" s="6">
        <v>2187380.15</v>
      </c>
      <c r="D36" s="6">
        <f t="shared" si="0"/>
        <v>7840555.1699999999</v>
      </c>
      <c r="E36" s="6">
        <v>5187991.72</v>
      </c>
      <c r="F36" s="6">
        <v>5161685.79</v>
      </c>
      <c r="G36" s="6">
        <f t="shared" si="1"/>
        <v>2652563.4500000002</v>
      </c>
    </row>
    <row r="37" spans="1:7" x14ac:dyDescent="0.2">
      <c r="A37" s="45" t="s">
        <v>158</v>
      </c>
      <c r="B37" s="6">
        <v>4528256.74</v>
      </c>
      <c r="C37" s="6">
        <v>480474.44</v>
      </c>
      <c r="D37" s="6">
        <f t="shared" si="0"/>
        <v>5008731.1800000006</v>
      </c>
      <c r="E37" s="6">
        <v>3201347.32</v>
      </c>
      <c r="F37" s="6">
        <v>3189631.32</v>
      </c>
      <c r="G37" s="6">
        <f t="shared" si="1"/>
        <v>1807383.8600000008</v>
      </c>
    </row>
    <row r="38" spans="1:7" x14ac:dyDescent="0.2">
      <c r="A38" s="45" t="s">
        <v>159</v>
      </c>
      <c r="B38" s="6">
        <v>10598872.42</v>
      </c>
      <c r="C38" s="6">
        <v>-585126.96</v>
      </c>
      <c r="D38" s="6">
        <f t="shared" si="0"/>
        <v>10013745.460000001</v>
      </c>
      <c r="E38" s="6">
        <v>7536639.54</v>
      </c>
      <c r="F38" s="6">
        <v>7536638.54</v>
      </c>
      <c r="G38" s="6">
        <f t="shared" si="1"/>
        <v>2477105.9200000009</v>
      </c>
    </row>
    <row r="39" spans="1:7" x14ac:dyDescent="0.2">
      <c r="A39" s="45" t="s">
        <v>160</v>
      </c>
      <c r="B39" s="6">
        <v>3758295.07</v>
      </c>
      <c r="C39" s="6">
        <v>-417153.65</v>
      </c>
      <c r="D39" s="6">
        <f t="shared" si="0"/>
        <v>3341141.42</v>
      </c>
      <c r="E39" s="6">
        <v>2033099.99</v>
      </c>
      <c r="F39" s="6">
        <v>2033099.99</v>
      </c>
      <c r="G39" s="6">
        <f t="shared" si="1"/>
        <v>1308041.43</v>
      </c>
    </row>
    <row r="40" spans="1:7" x14ac:dyDescent="0.2">
      <c r="A40" s="45" t="s">
        <v>161</v>
      </c>
      <c r="B40" s="6">
        <v>930138.54</v>
      </c>
      <c r="C40" s="6">
        <v>1300</v>
      </c>
      <c r="D40" s="6">
        <f t="shared" si="0"/>
        <v>931438.54</v>
      </c>
      <c r="E40" s="6">
        <v>579397.76</v>
      </c>
      <c r="F40" s="6">
        <v>579397.76</v>
      </c>
      <c r="G40" s="6">
        <f t="shared" si="1"/>
        <v>352040.78</v>
      </c>
    </row>
    <row r="41" spans="1:7" x14ac:dyDescent="0.2">
      <c r="A41" s="45" t="s">
        <v>162</v>
      </c>
      <c r="B41" s="6">
        <v>25103355.23</v>
      </c>
      <c r="C41" s="6">
        <v>677448.64</v>
      </c>
      <c r="D41" s="6">
        <f t="shared" si="0"/>
        <v>25780803.870000001</v>
      </c>
      <c r="E41" s="6">
        <v>20461487.75</v>
      </c>
      <c r="F41" s="6">
        <v>17390022.010000002</v>
      </c>
      <c r="G41" s="6">
        <f t="shared" si="1"/>
        <v>5319316.120000001</v>
      </c>
    </row>
    <row r="42" spans="1:7" x14ac:dyDescent="0.2">
      <c r="A42" s="45" t="s">
        <v>163</v>
      </c>
      <c r="B42" s="6">
        <v>677475.59</v>
      </c>
      <c r="C42" s="6">
        <v>0</v>
      </c>
      <c r="D42" s="6">
        <f t="shared" si="0"/>
        <v>677475.59</v>
      </c>
      <c r="E42" s="6">
        <v>466608.03</v>
      </c>
      <c r="F42" s="6">
        <v>466608.03</v>
      </c>
      <c r="G42" s="6">
        <f t="shared" si="1"/>
        <v>210867.55999999994</v>
      </c>
    </row>
    <row r="43" spans="1:7" x14ac:dyDescent="0.2">
      <c r="A43" s="45" t="s">
        <v>164</v>
      </c>
      <c r="B43" s="6">
        <v>2965762.81</v>
      </c>
      <c r="C43" s="6">
        <v>5184062.99</v>
      </c>
      <c r="D43" s="6">
        <f t="shared" si="0"/>
        <v>8149825.8000000007</v>
      </c>
      <c r="E43" s="6">
        <v>4840837.1500000004</v>
      </c>
      <c r="F43" s="6">
        <v>4837037.09</v>
      </c>
      <c r="G43" s="6">
        <f t="shared" si="1"/>
        <v>3308988.6500000004</v>
      </c>
    </row>
    <row r="44" spans="1:7" x14ac:dyDescent="0.2">
      <c r="A44" s="45" t="s">
        <v>165</v>
      </c>
      <c r="B44" s="6">
        <v>279436.40999999997</v>
      </c>
      <c r="C44" s="6">
        <v>140414.51</v>
      </c>
      <c r="D44" s="6">
        <f t="shared" si="0"/>
        <v>419850.92</v>
      </c>
      <c r="E44" s="6">
        <v>250740.29</v>
      </c>
      <c r="F44" s="6">
        <v>250740.29</v>
      </c>
      <c r="G44" s="6">
        <f t="shared" si="1"/>
        <v>169110.62999999998</v>
      </c>
    </row>
    <row r="45" spans="1:7" x14ac:dyDescent="0.2">
      <c r="A45" s="45" t="s">
        <v>166</v>
      </c>
      <c r="B45" s="6">
        <v>19141075.510000002</v>
      </c>
      <c r="C45" s="6">
        <v>317865.34000000003</v>
      </c>
      <c r="D45" s="6">
        <f t="shared" si="0"/>
        <v>19458940.850000001</v>
      </c>
      <c r="E45" s="6">
        <v>14611333.630000001</v>
      </c>
      <c r="F45" s="6">
        <v>14564397.109999999</v>
      </c>
      <c r="G45" s="6">
        <f t="shared" si="1"/>
        <v>4847607.2200000007</v>
      </c>
    </row>
    <row r="46" spans="1:7" x14ac:dyDescent="0.2">
      <c r="A46" s="45" t="s">
        <v>167</v>
      </c>
      <c r="B46" s="6">
        <v>2113363.33</v>
      </c>
      <c r="C46" s="6">
        <v>10397403.34</v>
      </c>
      <c r="D46" s="6">
        <f t="shared" si="0"/>
        <v>12510766.67</v>
      </c>
      <c r="E46" s="6">
        <v>6813385.5099999998</v>
      </c>
      <c r="F46" s="6">
        <v>6813385.4199999999</v>
      </c>
      <c r="G46" s="6">
        <f t="shared" si="1"/>
        <v>5697381.1600000001</v>
      </c>
    </row>
    <row r="47" spans="1:7" x14ac:dyDescent="0.2">
      <c r="A47" s="45" t="s">
        <v>168</v>
      </c>
      <c r="B47" s="6">
        <v>892366.53</v>
      </c>
      <c r="C47" s="6">
        <v>-198329.42</v>
      </c>
      <c r="D47" s="6">
        <f t="shared" si="0"/>
        <v>694037.11</v>
      </c>
      <c r="E47" s="6">
        <v>246992.83</v>
      </c>
      <c r="F47" s="6">
        <v>246992.83</v>
      </c>
      <c r="G47" s="6">
        <f t="shared" si="1"/>
        <v>447044.28</v>
      </c>
    </row>
    <row r="48" spans="1:7" x14ac:dyDescent="0.2">
      <c r="A48" s="45" t="s">
        <v>169</v>
      </c>
      <c r="B48" s="6">
        <v>2445322.88</v>
      </c>
      <c r="C48" s="6">
        <v>1958480.82</v>
      </c>
      <c r="D48" s="6">
        <f t="shared" si="0"/>
        <v>4403803.7</v>
      </c>
      <c r="E48" s="6">
        <v>2606543.36</v>
      </c>
      <c r="F48" s="6">
        <v>2606543.3199999998</v>
      </c>
      <c r="G48" s="6">
        <f t="shared" si="1"/>
        <v>1797260.3400000003</v>
      </c>
    </row>
    <row r="49" spans="1:7" x14ac:dyDescent="0.2">
      <c r="A49" s="45" t="s">
        <v>170</v>
      </c>
      <c r="B49" s="6">
        <v>590129.36</v>
      </c>
      <c r="C49" s="6">
        <v>-197353.04</v>
      </c>
      <c r="D49" s="6">
        <f t="shared" si="0"/>
        <v>392776.31999999995</v>
      </c>
      <c r="E49" s="6">
        <v>243152.51</v>
      </c>
      <c r="F49" s="6">
        <v>243152.51</v>
      </c>
      <c r="G49" s="6">
        <f t="shared" si="1"/>
        <v>149623.80999999994</v>
      </c>
    </row>
    <row r="50" spans="1:7" x14ac:dyDescent="0.2">
      <c r="A50" s="45" t="s">
        <v>171</v>
      </c>
      <c r="B50" s="6">
        <v>481407.46</v>
      </c>
      <c r="C50" s="6">
        <v>2330</v>
      </c>
      <c r="D50" s="6">
        <f t="shared" si="0"/>
        <v>483737.46</v>
      </c>
      <c r="E50" s="6">
        <v>321769.69</v>
      </c>
      <c r="F50" s="6">
        <v>321769.69</v>
      </c>
      <c r="G50" s="6">
        <f t="shared" si="1"/>
        <v>161967.77000000002</v>
      </c>
    </row>
    <row r="51" spans="1:7" x14ac:dyDescent="0.2">
      <c r="A51" s="45" t="s">
        <v>172</v>
      </c>
      <c r="B51" s="6">
        <v>476081.51</v>
      </c>
      <c r="C51" s="6">
        <v>-20462.3</v>
      </c>
      <c r="D51" s="6">
        <f t="shared" si="0"/>
        <v>455619.21</v>
      </c>
      <c r="E51" s="6">
        <v>292870.96000000002</v>
      </c>
      <c r="F51" s="6">
        <v>292870.96000000002</v>
      </c>
      <c r="G51" s="6">
        <f t="shared" si="1"/>
        <v>162748.25</v>
      </c>
    </row>
    <row r="52" spans="1:7" x14ac:dyDescent="0.2">
      <c r="A52" s="45" t="s">
        <v>173</v>
      </c>
      <c r="B52" s="6">
        <v>2793486.92</v>
      </c>
      <c r="C52" s="6">
        <v>-574476.79</v>
      </c>
      <c r="D52" s="6">
        <f t="shared" si="0"/>
        <v>2219010.13</v>
      </c>
      <c r="E52" s="6">
        <v>1046712</v>
      </c>
      <c r="F52" s="6">
        <v>1046711.98</v>
      </c>
      <c r="G52" s="6">
        <f t="shared" si="1"/>
        <v>1172298.1299999999</v>
      </c>
    </row>
    <row r="53" spans="1:7" x14ac:dyDescent="0.2">
      <c r="A53" s="45" t="s">
        <v>174</v>
      </c>
      <c r="B53" s="6">
        <v>1649412.07</v>
      </c>
      <c r="C53" s="6">
        <v>27170.93</v>
      </c>
      <c r="D53" s="6">
        <f t="shared" si="0"/>
        <v>1676583</v>
      </c>
      <c r="E53" s="6">
        <v>1083585.18</v>
      </c>
      <c r="F53" s="6">
        <v>1082237.18</v>
      </c>
      <c r="G53" s="6">
        <f t="shared" si="1"/>
        <v>592997.82000000007</v>
      </c>
    </row>
    <row r="54" spans="1:7" x14ac:dyDescent="0.2">
      <c r="A54" s="45" t="s">
        <v>175</v>
      </c>
      <c r="B54" s="6">
        <v>2787208.84</v>
      </c>
      <c r="C54" s="6">
        <v>-321610.86</v>
      </c>
      <c r="D54" s="6">
        <f t="shared" si="0"/>
        <v>2465597.98</v>
      </c>
      <c r="E54" s="6">
        <v>1383292.42</v>
      </c>
      <c r="F54" s="6">
        <v>1383195.03</v>
      </c>
      <c r="G54" s="6">
        <f t="shared" si="1"/>
        <v>1082305.56</v>
      </c>
    </row>
    <row r="55" spans="1:7" x14ac:dyDescent="0.2">
      <c r="A55" s="45" t="s">
        <v>176</v>
      </c>
      <c r="B55" s="6">
        <v>1937721.34</v>
      </c>
      <c r="C55" s="6">
        <v>175980.02</v>
      </c>
      <c r="D55" s="6">
        <f t="shared" si="0"/>
        <v>2113701.36</v>
      </c>
      <c r="E55" s="6">
        <v>1406940.98</v>
      </c>
      <c r="F55" s="6">
        <v>1406940.98</v>
      </c>
      <c r="G55" s="6">
        <f t="shared" si="1"/>
        <v>706760.37999999989</v>
      </c>
    </row>
    <row r="56" spans="1:7" x14ac:dyDescent="0.2">
      <c r="A56" s="45" t="s">
        <v>177</v>
      </c>
      <c r="B56" s="6">
        <v>11026750</v>
      </c>
      <c r="C56" s="6">
        <v>0</v>
      </c>
      <c r="D56" s="6">
        <f t="shared" si="0"/>
        <v>11026750</v>
      </c>
      <c r="E56" s="6">
        <v>7553375</v>
      </c>
      <c r="F56" s="6">
        <v>7553375</v>
      </c>
      <c r="G56" s="6">
        <f t="shared" si="1"/>
        <v>3473375</v>
      </c>
    </row>
    <row r="57" spans="1:7" x14ac:dyDescent="0.2">
      <c r="A57" s="45" t="s">
        <v>178</v>
      </c>
      <c r="B57" s="6">
        <v>0</v>
      </c>
      <c r="C57" s="6">
        <v>0</v>
      </c>
      <c r="D57" s="6">
        <f t="shared" si="0"/>
        <v>0</v>
      </c>
      <c r="E57" s="6">
        <v>5819.92</v>
      </c>
      <c r="F57" s="6">
        <v>5819.92</v>
      </c>
      <c r="G57" s="6">
        <f t="shared" si="1"/>
        <v>-5819.92</v>
      </c>
    </row>
    <row r="58" spans="1:7" x14ac:dyDescent="0.2">
      <c r="A58" s="2"/>
      <c r="B58" s="6"/>
      <c r="C58" s="6"/>
      <c r="D58" s="6"/>
      <c r="E58" s="6"/>
      <c r="F58" s="6"/>
      <c r="G58" s="6"/>
    </row>
    <row r="59" spans="1:7" x14ac:dyDescent="0.2">
      <c r="A59" s="30" t="s">
        <v>77</v>
      </c>
      <c r="B59" s="11">
        <f t="shared" ref="B59:G59" si="2">SUM(B7:B58)</f>
        <v>313410865.52999991</v>
      </c>
      <c r="C59" s="11">
        <f t="shared" si="2"/>
        <v>68134724.329999998</v>
      </c>
      <c r="D59" s="11">
        <f t="shared" si="2"/>
        <v>381545589.86000001</v>
      </c>
      <c r="E59" s="11">
        <f t="shared" si="2"/>
        <v>241871994.85999998</v>
      </c>
      <c r="F59" s="11">
        <f t="shared" si="2"/>
        <v>236152932.21999994</v>
      </c>
      <c r="G59" s="11">
        <f t="shared" si="2"/>
        <v>139673595.00000003</v>
      </c>
    </row>
    <row r="62" spans="1:7" ht="45" customHeight="1" x14ac:dyDescent="0.2">
      <c r="A62" s="46" t="s">
        <v>126</v>
      </c>
      <c r="B62" s="47"/>
      <c r="C62" s="47"/>
      <c r="D62" s="47"/>
      <c r="E62" s="47"/>
      <c r="F62" s="47"/>
      <c r="G62" s="48"/>
    </row>
    <row r="63" spans="1:7" x14ac:dyDescent="0.2">
      <c r="A63" s="23"/>
      <c r="B63" s="26" t="s">
        <v>0</v>
      </c>
      <c r="C63" s="27"/>
      <c r="D63" s="27"/>
      <c r="E63" s="27"/>
      <c r="F63" s="28"/>
      <c r="G63" s="49" t="s">
        <v>7</v>
      </c>
    </row>
    <row r="64" spans="1:7" ht="22.5" x14ac:dyDescent="0.2">
      <c r="A64" s="24" t="s">
        <v>1</v>
      </c>
      <c r="B64" s="3" t="s">
        <v>2</v>
      </c>
      <c r="C64" s="3" t="s">
        <v>3</v>
      </c>
      <c r="D64" s="3" t="s">
        <v>4</v>
      </c>
      <c r="E64" s="3" t="s">
        <v>5</v>
      </c>
      <c r="F64" s="3" t="s">
        <v>6</v>
      </c>
      <c r="G64" s="50"/>
    </row>
    <row r="65" spans="1:7" x14ac:dyDescent="0.2">
      <c r="A65" s="25"/>
      <c r="B65" s="4">
        <v>1</v>
      </c>
      <c r="C65" s="4">
        <v>2</v>
      </c>
      <c r="D65" s="4" t="s">
        <v>8</v>
      </c>
      <c r="E65" s="4">
        <v>4</v>
      </c>
      <c r="F65" s="4">
        <v>5</v>
      </c>
      <c r="G65" s="4" t="s">
        <v>9</v>
      </c>
    </row>
    <row r="66" spans="1:7" x14ac:dyDescent="0.2">
      <c r="A66" s="14"/>
      <c r="B66" s="15"/>
      <c r="C66" s="15"/>
      <c r="D66" s="15"/>
      <c r="E66" s="15"/>
      <c r="F66" s="15"/>
      <c r="G66" s="15"/>
    </row>
    <row r="67" spans="1:7" ht="22.5" x14ac:dyDescent="0.2">
      <c r="A67" s="31" t="s">
        <v>81</v>
      </c>
      <c r="B67" s="6">
        <v>11026750</v>
      </c>
      <c r="C67" s="6">
        <v>0</v>
      </c>
      <c r="D67" s="6">
        <f t="shared" ref="D67" si="3">B67+C67</f>
        <v>11026750</v>
      </c>
      <c r="E67" s="6">
        <v>7553375</v>
      </c>
      <c r="F67" s="6">
        <v>7553375</v>
      </c>
      <c r="G67" s="6">
        <f t="shared" ref="G67" si="4">D67-E67</f>
        <v>3473375</v>
      </c>
    </row>
    <row r="68" spans="1:7" x14ac:dyDescent="0.2">
      <c r="A68" s="31"/>
      <c r="B68" s="16"/>
      <c r="C68" s="16"/>
      <c r="D68" s="16"/>
      <c r="E68" s="16"/>
      <c r="F68" s="16"/>
      <c r="G68" s="16"/>
    </row>
    <row r="69" spans="1:7" x14ac:dyDescent="0.2">
      <c r="A69" s="31" t="s">
        <v>82</v>
      </c>
      <c r="B69" s="16"/>
      <c r="C69" s="16"/>
      <c r="D69" s="16"/>
      <c r="E69" s="16"/>
      <c r="F69" s="16"/>
      <c r="G69" s="16"/>
    </row>
    <row r="70" spans="1:7" x14ac:dyDescent="0.2">
      <c r="A70" s="31"/>
      <c r="B70" s="16"/>
      <c r="C70" s="16"/>
      <c r="D70" s="16"/>
      <c r="E70" s="16"/>
      <c r="F70" s="16"/>
      <c r="G70" s="16"/>
    </row>
    <row r="71" spans="1:7" ht="22.5" x14ac:dyDescent="0.2">
      <c r="A71" s="31" t="s">
        <v>83</v>
      </c>
      <c r="B71" s="16"/>
      <c r="C71" s="16"/>
      <c r="D71" s="16"/>
      <c r="E71" s="16"/>
      <c r="F71" s="16"/>
      <c r="G71" s="16"/>
    </row>
    <row r="72" spans="1:7" x14ac:dyDescent="0.2">
      <c r="A72" s="31"/>
      <c r="B72" s="16"/>
      <c r="C72" s="16"/>
      <c r="D72" s="16"/>
      <c r="E72" s="16"/>
      <c r="F72" s="16"/>
      <c r="G72" s="16"/>
    </row>
    <row r="73" spans="1:7" ht="22.5" x14ac:dyDescent="0.2">
      <c r="A73" s="31" t="s">
        <v>84</v>
      </c>
      <c r="B73" s="16"/>
      <c r="C73" s="16"/>
      <c r="D73" s="16"/>
      <c r="E73" s="16"/>
      <c r="F73" s="16"/>
      <c r="G73" s="16"/>
    </row>
    <row r="74" spans="1:7" x14ac:dyDescent="0.2">
      <c r="A74" s="31"/>
      <c r="B74" s="16"/>
      <c r="C74" s="16"/>
      <c r="D74" s="16"/>
      <c r="E74" s="16"/>
      <c r="F74" s="16"/>
      <c r="G74" s="16"/>
    </row>
    <row r="75" spans="1:7" ht="22.5" x14ac:dyDescent="0.2">
      <c r="A75" s="31" t="s">
        <v>85</v>
      </c>
      <c r="B75" s="16"/>
      <c r="C75" s="16"/>
      <c r="D75" s="16"/>
      <c r="E75" s="16"/>
      <c r="F75" s="16"/>
      <c r="G75" s="16"/>
    </row>
    <row r="76" spans="1:7" x14ac:dyDescent="0.2">
      <c r="A76" s="31"/>
      <c r="B76" s="16"/>
      <c r="C76" s="16"/>
      <c r="D76" s="16"/>
      <c r="E76" s="16"/>
      <c r="F76" s="16"/>
      <c r="G76" s="16"/>
    </row>
    <row r="77" spans="1:7" ht="22.5" x14ac:dyDescent="0.2">
      <c r="A77" s="31" t="s">
        <v>86</v>
      </c>
      <c r="B77" s="16"/>
      <c r="C77" s="16"/>
      <c r="D77" s="16"/>
      <c r="E77" s="16"/>
      <c r="F77" s="16"/>
      <c r="G77" s="16"/>
    </row>
    <row r="78" spans="1:7" x14ac:dyDescent="0.2">
      <c r="A78" s="31"/>
      <c r="B78" s="16"/>
      <c r="C78" s="16"/>
      <c r="D78" s="16"/>
      <c r="E78" s="16"/>
      <c r="F78" s="16"/>
      <c r="G78" s="16"/>
    </row>
    <row r="79" spans="1:7" x14ac:dyDescent="0.2">
      <c r="A79" s="31" t="s">
        <v>87</v>
      </c>
      <c r="B79" s="16"/>
      <c r="C79" s="16"/>
      <c r="D79" s="16"/>
      <c r="E79" s="16"/>
      <c r="F79" s="16"/>
      <c r="G79" s="16"/>
    </row>
    <row r="80" spans="1:7" x14ac:dyDescent="0.2">
      <c r="A80" s="32"/>
      <c r="B80" s="17"/>
      <c r="C80" s="17"/>
      <c r="D80" s="17"/>
      <c r="E80" s="17"/>
      <c r="F80" s="17"/>
      <c r="G80" s="17"/>
    </row>
    <row r="81" spans="1:7" x14ac:dyDescent="0.2">
      <c r="A81" s="22" t="s">
        <v>77</v>
      </c>
      <c r="B81" s="11">
        <f>SUM(B67:B80)</f>
        <v>11026750</v>
      </c>
      <c r="C81" s="11">
        <f t="shared" ref="C81:G81" si="5">SUM(C67:C80)</f>
        <v>0</v>
      </c>
      <c r="D81" s="11">
        <f t="shared" si="5"/>
        <v>11026750</v>
      </c>
      <c r="E81" s="11">
        <f t="shared" si="5"/>
        <v>7553375</v>
      </c>
      <c r="F81" s="11">
        <f t="shared" si="5"/>
        <v>7553375</v>
      </c>
      <c r="G81" s="11">
        <f t="shared" si="5"/>
        <v>3473375</v>
      </c>
    </row>
  </sheetData>
  <sheetProtection formatCells="0" formatColumns="0" formatRows="0" insertRows="0" deleteRows="0" autoFilter="0"/>
  <mergeCells count="4">
    <mergeCell ref="G3:G4"/>
    <mergeCell ref="G63:G64"/>
    <mergeCell ref="A1:G1"/>
    <mergeCell ref="A62:G62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2"/>
  <sheetViews>
    <sheetView showGridLines="0" workbookViewId="0">
      <selection activeCell="D38" sqref="D38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46" t="s">
        <v>127</v>
      </c>
      <c r="B1" s="51"/>
      <c r="C1" s="51"/>
      <c r="D1" s="51"/>
      <c r="E1" s="51"/>
      <c r="F1" s="51"/>
      <c r="G1" s="52"/>
    </row>
    <row r="2" spans="1:7" x14ac:dyDescent="0.2">
      <c r="A2" s="23"/>
      <c r="B2" s="26" t="s">
        <v>0</v>
      </c>
      <c r="C2" s="27"/>
      <c r="D2" s="27"/>
      <c r="E2" s="27"/>
      <c r="F2" s="28"/>
      <c r="G2" s="49" t="s">
        <v>7</v>
      </c>
    </row>
    <row r="3" spans="1:7" ht="24.95" customHeight="1" x14ac:dyDescent="0.2">
      <c r="A3" s="24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0"/>
    </row>
    <row r="4" spans="1:7" x14ac:dyDescent="0.2">
      <c r="A4" s="25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21"/>
      <c r="B5" s="5"/>
      <c r="C5" s="5"/>
      <c r="D5" s="5"/>
      <c r="E5" s="5"/>
      <c r="F5" s="5"/>
      <c r="G5" s="5"/>
    </row>
    <row r="6" spans="1:7" x14ac:dyDescent="0.2">
      <c r="A6" s="19" t="s">
        <v>88</v>
      </c>
      <c r="B6" s="40">
        <f t="shared" ref="B6:G6" si="0">SUM(B7:B14)</f>
        <v>110458197.10999998</v>
      </c>
      <c r="C6" s="40">
        <f t="shared" si="0"/>
        <v>18685406.57</v>
      </c>
      <c r="D6" s="40">
        <f t="shared" si="0"/>
        <v>129143603.67999999</v>
      </c>
      <c r="E6" s="40">
        <f t="shared" si="0"/>
        <v>90898930.670000002</v>
      </c>
      <c r="F6" s="40">
        <f t="shared" si="0"/>
        <v>90652104.050000012</v>
      </c>
      <c r="G6" s="40">
        <f t="shared" si="0"/>
        <v>38244673.010000005</v>
      </c>
    </row>
    <row r="7" spans="1:7" x14ac:dyDescent="0.2">
      <c r="A7" s="29" t="s">
        <v>89</v>
      </c>
      <c r="B7" s="6">
        <v>9844411.2400000002</v>
      </c>
      <c r="C7" s="6">
        <v>891010</v>
      </c>
      <c r="D7" s="6">
        <f>B7+C7</f>
        <v>10735421.24</v>
      </c>
      <c r="E7" s="6">
        <v>6927497.5</v>
      </c>
      <c r="F7" s="6">
        <v>6920497.2800000003</v>
      </c>
      <c r="G7" s="6">
        <f>D7-E7</f>
        <v>3807923.74</v>
      </c>
    </row>
    <row r="8" spans="1:7" x14ac:dyDescent="0.2">
      <c r="A8" s="29" t="s">
        <v>90</v>
      </c>
      <c r="B8" s="6">
        <v>518188.03</v>
      </c>
      <c r="C8" s="6">
        <v>-65020.25</v>
      </c>
      <c r="D8" s="6">
        <f t="shared" ref="D8:D14" si="1">B8+C8</f>
        <v>453167.78</v>
      </c>
      <c r="E8" s="6">
        <v>294617.77</v>
      </c>
      <c r="F8" s="6">
        <v>294617.77</v>
      </c>
      <c r="G8" s="6">
        <f t="shared" ref="G8:G14" si="2">D8-E8</f>
        <v>158550.01</v>
      </c>
    </row>
    <row r="9" spans="1:7" x14ac:dyDescent="0.2">
      <c r="A9" s="29" t="s">
        <v>91</v>
      </c>
      <c r="B9" s="6">
        <v>31593741.5</v>
      </c>
      <c r="C9" s="6">
        <v>6026066.9199999999</v>
      </c>
      <c r="D9" s="6">
        <f t="shared" si="1"/>
        <v>37619808.420000002</v>
      </c>
      <c r="E9" s="6">
        <v>29810036.199999999</v>
      </c>
      <c r="F9" s="6">
        <v>29787514.370000001</v>
      </c>
      <c r="G9" s="6">
        <f t="shared" si="2"/>
        <v>7809772.2200000025</v>
      </c>
    </row>
    <row r="10" spans="1:7" x14ac:dyDescent="0.2">
      <c r="A10" s="29" t="s">
        <v>92</v>
      </c>
      <c r="B10" s="6">
        <v>3185597.18</v>
      </c>
      <c r="C10" s="6">
        <v>-107218.93</v>
      </c>
      <c r="D10" s="6">
        <f t="shared" si="1"/>
        <v>3078378.25</v>
      </c>
      <c r="E10" s="6">
        <v>2092254.67</v>
      </c>
      <c r="F10" s="6">
        <v>2092254.67</v>
      </c>
      <c r="G10" s="6">
        <f t="shared" si="2"/>
        <v>986123.58000000007</v>
      </c>
    </row>
    <row r="11" spans="1:7" x14ac:dyDescent="0.2">
      <c r="A11" s="29" t="s">
        <v>93</v>
      </c>
      <c r="B11" s="6">
        <v>20015412.32</v>
      </c>
      <c r="C11" s="6">
        <v>4609818.32</v>
      </c>
      <c r="D11" s="6">
        <f t="shared" si="1"/>
        <v>24625230.640000001</v>
      </c>
      <c r="E11" s="6">
        <v>18770932.719999999</v>
      </c>
      <c r="F11" s="6">
        <v>18741868.370000001</v>
      </c>
      <c r="G11" s="6">
        <f t="shared" si="2"/>
        <v>5854297.9200000018</v>
      </c>
    </row>
    <row r="12" spans="1:7" x14ac:dyDescent="0.2">
      <c r="A12" s="29" t="s">
        <v>94</v>
      </c>
      <c r="B12" s="6">
        <v>0</v>
      </c>
      <c r="C12" s="6">
        <v>0</v>
      </c>
      <c r="D12" s="6">
        <f t="shared" si="1"/>
        <v>0</v>
      </c>
      <c r="E12" s="6">
        <v>0</v>
      </c>
      <c r="F12" s="6">
        <v>0</v>
      </c>
      <c r="G12" s="6">
        <f t="shared" si="2"/>
        <v>0</v>
      </c>
    </row>
    <row r="13" spans="1:7" x14ac:dyDescent="0.2">
      <c r="A13" s="29" t="s">
        <v>95</v>
      </c>
      <c r="B13" s="6">
        <v>36772086.159999996</v>
      </c>
      <c r="C13" s="6">
        <v>7279958.21</v>
      </c>
      <c r="D13" s="6">
        <f t="shared" si="1"/>
        <v>44052044.369999997</v>
      </c>
      <c r="E13" s="6">
        <v>28360033.190000001</v>
      </c>
      <c r="F13" s="6">
        <v>28331737.260000002</v>
      </c>
      <c r="G13" s="6">
        <f t="shared" si="2"/>
        <v>15692011.179999996</v>
      </c>
    </row>
    <row r="14" spans="1:7" x14ac:dyDescent="0.2">
      <c r="A14" s="29" t="s">
        <v>36</v>
      </c>
      <c r="B14" s="6">
        <v>8528760.6799999997</v>
      </c>
      <c r="C14" s="6">
        <v>50792.3</v>
      </c>
      <c r="D14" s="6">
        <f t="shared" si="1"/>
        <v>8579552.9800000004</v>
      </c>
      <c r="E14" s="6">
        <v>4643558.62</v>
      </c>
      <c r="F14" s="6">
        <v>4483614.33</v>
      </c>
      <c r="G14" s="6">
        <f t="shared" si="2"/>
        <v>3935994.3600000003</v>
      </c>
    </row>
    <row r="15" spans="1:7" x14ac:dyDescent="0.2">
      <c r="A15" s="20"/>
      <c r="B15" s="6"/>
      <c r="C15" s="6"/>
      <c r="D15" s="6"/>
      <c r="E15" s="6"/>
      <c r="F15" s="6"/>
      <c r="G15" s="6"/>
    </row>
    <row r="16" spans="1:7" x14ac:dyDescent="0.2">
      <c r="A16" s="19" t="s">
        <v>96</v>
      </c>
      <c r="B16" s="40">
        <f t="shared" ref="B16:G16" si="3">SUM(B17:B23)</f>
        <v>197472512.00999996</v>
      </c>
      <c r="C16" s="40">
        <f t="shared" si="3"/>
        <v>48474666.430000007</v>
      </c>
      <c r="D16" s="40">
        <f t="shared" si="3"/>
        <v>245947178.44</v>
      </c>
      <c r="E16" s="40">
        <f t="shared" si="3"/>
        <v>146898836.61000001</v>
      </c>
      <c r="F16" s="40">
        <f t="shared" si="3"/>
        <v>141691791.93000004</v>
      </c>
      <c r="G16" s="40">
        <f t="shared" si="3"/>
        <v>99048341.829999998</v>
      </c>
    </row>
    <row r="17" spans="1:7" x14ac:dyDescent="0.2">
      <c r="A17" s="29" t="s">
        <v>97</v>
      </c>
      <c r="B17" s="6">
        <v>4914161.82</v>
      </c>
      <c r="C17" s="6">
        <v>8625212.2100000009</v>
      </c>
      <c r="D17" s="6">
        <f>B17+C17</f>
        <v>13539374.030000001</v>
      </c>
      <c r="E17" s="6">
        <v>9766684.0199999996</v>
      </c>
      <c r="F17" s="6">
        <v>9666579.1199999992</v>
      </c>
      <c r="G17" s="6">
        <f t="shared" ref="G17:G23" si="4">D17-E17</f>
        <v>3772690.0100000016</v>
      </c>
    </row>
    <row r="18" spans="1:7" x14ac:dyDescent="0.2">
      <c r="A18" s="29" t="s">
        <v>98</v>
      </c>
      <c r="B18" s="6">
        <v>166214716.44</v>
      </c>
      <c r="C18" s="6">
        <v>37066604.810000002</v>
      </c>
      <c r="D18" s="6">
        <f t="shared" ref="D18:D23" si="5">B18+C18</f>
        <v>203281321.25</v>
      </c>
      <c r="E18" s="6">
        <v>115889971.62</v>
      </c>
      <c r="F18" s="6">
        <v>110806903.65000001</v>
      </c>
      <c r="G18" s="6">
        <f t="shared" si="4"/>
        <v>87391349.629999995</v>
      </c>
    </row>
    <row r="19" spans="1:7" x14ac:dyDescent="0.2">
      <c r="A19" s="29" t="s">
        <v>99</v>
      </c>
      <c r="B19" s="6">
        <v>0</v>
      </c>
      <c r="C19" s="6">
        <v>0</v>
      </c>
      <c r="D19" s="6">
        <f t="shared" si="5"/>
        <v>0</v>
      </c>
      <c r="E19" s="6">
        <v>0</v>
      </c>
      <c r="F19" s="6">
        <v>0</v>
      </c>
      <c r="G19" s="6">
        <f t="shared" si="4"/>
        <v>0</v>
      </c>
    </row>
    <row r="20" spans="1:7" x14ac:dyDescent="0.2">
      <c r="A20" s="29" t="s">
        <v>100</v>
      </c>
      <c r="B20" s="6">
        <v>9668603.1699999999</v>
      </c>
      <c r="C20" s="6">
        <v>3164222</v>
      </c>
      <c r="D20" s="6">
        <f t="shared" si="5"/>
        <v>12832825.17</v>
      </c>
      <c r="E20" s="6">
        <v>10251626.640000001</v>
      </c>
      <c r="F20" s="6">
        <v>10227754.85</v>
      </c>
      <c r="G20" s="6">
        <f t="shared" si="4"/>
        <v>2581198.5299999993</v>
      </c>
    </row>
    <row r="21" spans="1:7" x14ac:dyDescent="0.2">
      <c r="A21" s="29" t="s">
        <v>101</v>
      </c>
      <c r="B21" s="6">
        <v>3793486.92</v>
      </c>
      <c r="C21" s="6">
        <v>-574476.79</v>
      </c>
      <c r="D21" s="6">
        <f t="shared" si="5"/>
        <v>3219010.13</v>
      </c>
      <c r="E21" s="6">
        <v>2044282</v>
      </c>
      <c r="F21" s="6">
        <v>2044281.98</v>
      </c>
      <c r="G21" s="6">
        <f t="shared" si="4"/>
        <v>1174728.1299999999</v>
      </c>
    </row>
    <row r="22" spans="1:7" x14ac:dyDescent="0.2">
      <c r="A22" s="29" t="s">
        <v>102</v>
      </c>
      <c r="B22" s="6">
        <v>11026750</v>
      </c>
      <c r="C22" s="6">
        <v>0</v>
      </c>
      <c r="D22" s="6">
        <f t="shared" si="5"/>
        <v>11026750</v>
      </c>
      <c r="E22" s="6">
        <v>7553375</v>
      </c>
      <c r="F22" s="6">
        <v>7553375</v>
      </c>
      <c r="G22" s="6">
        <f t="shared" si="4"/>
        <v>3473375</v>
      </c>
    </row>
    <row r="23" spans="1:7" x14ac:dyDescent="0.2">
      <c r="A23" s="29" t="s">
        <v>103</v>
      </c>
      <c r="B23" s="6">
        <v>1854793.66</v>
      </c>
      <c r="C23" s="6">
        <v>193104.2</v>
      </c>
      <c r="D23" s="6">
        <f t="shared" si="5"/>
        <v>2047897.8599999999</v>
      </c>
      <c r="E23" s="6">
        <v>1392897.33</v>
      </c>
      <c r="F23" s="6">
        <v>1392897.33</v>
      </c>
      <c r="G23" s="6">
        <f t="shared" si="4"/>
        <v>655000.5299999998</v>
      </c>
    </row>
    <row r="24" spans="1:7" x14ac:dyDescent="0.2">
      <c r="A24" s="20"/>
      <c r="B24" s="6"/>
      <c r="C24" s="6"/>
      <c r="D24" s="6"/>
      <c r="E24" s="6"/>
      <c r="F24" s="6"/>
      <c r="G24" s="6"/>
    </row>
    <row r="25" spans="1:7" x14ac:dyDescent="0.2">
      <c r="A25" s="19" t="s">
        <v>104</v>
      </c>
      <c r="B25" s="40">
        <f t="shared" ref="B25:G25" si="6">SUM(B26:B34)</f>
        <v>5480156.4100000001</v>
      </c>
      <c r="C25" s="40">
        <f t="shared" si="6"/>
        <v>974651.33</v>
      </c>
      <c r="D25" s="40">
        <f t="shared" si="6"/>
        <v>6454807.7399999993</v>
      </c>
      <c r="E25" s="40">
        <f t="shared" si="6"/>
        <v>4068407.66</v>
      </c>
      <c r="F25" s="40">
        <f t="shared" si="6"/>
        <v>3803216.3199999994</v>
      </c>
      <c r="G25" s="40">
        <f t="shared" si="6"/>
        <v>2386400.08</v>
      </c>
    </row>
    <row r="26" spans="1:7" x14ac:dyDescent="0.2">
      <c r="A26" s="29" t="s">
        <v>105</v>
      </c>
      <c r="B26" s="6">
        <v>3859607.92</v>
      </c>
      <c r="C26" s="6">
        <v>-463827.15</v>
      </c>
      <c r="D26" s="6">
        <f>B26+C26</f>
        <v>3395780.77</v>
      </c>
      <c r="E26" s="6">
        <v>1963616.99</v>
      </c>
      <c r="F26" s="6">
        <v>1963616.9</v>
      </c>
      <c r="G26" s="6">
        <f t="shared" ref="G26:G34" si="7">D26-E26</f>
        <v>1432163.78</v>
      </c>
    </row>
    <row r="27" spans="1:7" x14ac:dyDescent="0.2">
      <c r="A27" s="29" t="s">
        <v>106</v>
      </c>
      <c r="B27" s="6">
        <v>0</v>
      </c>
      <c r="C27" s="6">
        <v>1108297</v>
      </c>
      <c r="D27" s="6">
        <f t="shared" ref="D27:D34" si="8">B27+C27</f>
        <v>1108297</v>
      </c>
      <c r="E27" s="6">
        <v>1045004.7</v>
      </c>
      <c r="F27" s="6">
        <v>831254.7</v>
      </c>
      <c r="G27" s="6">
        <f t="shared" si="7"/>
        <v>63292.300000000047</v>
      </c>
    </row>
    <row r="28" spans="1:7" x14ac:dyDescent="0.2">
      <c r="A28" s="29" t="s">
        <v>107</v>
      </c>
      <c r="B28" s="6">
        <v>0</v>
      </c>
      <c r="C28" s="6">
        <v>0</v>
      </c>
      <c r="D28" s="6">
        <f t="shared" si="8"/>
        <v>0</v>
      </c>
      <c r="E28" s="6">
        <v>0</v>
      </c>
      <c r="F28" s="6">
        <v>0</v>
      </c>
      <c r="G28" s="6">
        <f t="shared" si="7"/>
        <v>0</v>
      </c>
    </row>
    <row r="29" spans="1:7" x14ac:dyDescent="0.2">
      <c r="A29" s="29" t="s">
        <v>108</v>
      </c>
      <c r="B29" s="6">
        <v>0</v>
      </c>
      <c r="C29" s="6">
        <v>0</v>
      </c>
      <c r="D29" s="6">
        <f t="shared" si="8"/>
        <v>0</v>
      </c>
      <c r="E29" s="6">
        <v>0</v>
      </c>
      <c r="F29" s="6">
        <v>0</v>
      </c>
      <c r="G29" s="6">
        <f t="shared" si="7"/>
        <v>0</v>
      </c>
    </row>
    <row r="30" spans="1:7" x14ac:dyDescent="0.2">
      <c r="A30" s="29" t="s">
        <v>109</v>
      </c>
      <c r="B30" s="6">
        <v>0</v>
      </c>
      <c r="C30" s="6">
        <v>0</v>
      </c>
      <c r="D30" s="6">
        <f t="shared" si="8"/>
        <v>0</v>
      </c>
      <c r="E30" s="6">
        <v>0</v>
      </c>
      <c r="F30" s="6">
        <v>0</v>
      </c>
      <c r="G30" s="6">
        <f t="shared" si="7"/>
        <v>0</v>
      </c>
    </row>
    <row r="31" spans="1:7" x14ac:dyDescent="0.2">
      <c r="A31" s="29" t="s">
        <v>110</v>
      </c>
      <c r="B31" s="6">
        <v>0</v>
      </c>
      <c r="C31" s="6">
        <v>0</v>
      </c>
      <c r="D31" s="6">
        <f t="shared" si="8"/>
        <v>0</v>
      </c>
      <c r="E31" s="6">
        <v>0</v>
      </c>
      <c r="F31" s="6">
        <v>0</v>
      </c>
      <c r="G31" s="6">
        <f t="shared" si="7"/>
        <v>0</v>
      </c>
    </row>
    <row r="32" spans="1:7" x14ac:dyDescent="0.2">
      <c r="A32" s="29" t="s">
        <v>111</v>
      </c>
      <c r="B32" s="6">
        <v>1620548.49</v>
      </c>
      <c r="C32" s="6">
        <v>330181.48</v>
      </c>
      <c r="D32" s="6">
        <f t="shared" si="8"/>
        <v>1950729.97</v>
      </c>
      <c r="E32" s="6">
        <v>1059785.97</v>
      </c>
      <c r="F32" s="6">
        <v>1008344.72</v>
      </c>
      <c r="G32" s="6">
        <f t="shared" si="7"/>
        <v>890944</v>
      </c>
    </row>
    <row r="33" spans="1:7" x14ac:dyDescent="0.2">
      <c r="A33" s="29" t="s">
        <v>112</v>
      </c>
      <c r="B33" s="6">
        <v>0</v>
      </c>
      <c r="C33" s="6">
        <v>0</v>
      </c>
      <c r="D33" s="6">
        <f t="shared" si="8"/>
        <v>0</v>
      </c>
      <c r="E33" s="6">
        <v>0</v>
      </c>
      <c r="F33" s="6">
        <v>0</v>
      </c>
      <c r="G33" s="6">
        <f t="shared" si="7"/>
        <v>0</v>
      </c>
    </row>
    <row r="34" spans="1:7" x14ac:dyDescent="0.2">
      <c r="A34" s="29" t="s">
        <v>113</v>
      </c>
      <c r="B34" s="6">
        <v>0</v>
      </c>
      <c r="C34" s="6">
        <v>0</v>
      </c>
      <c r="D34" s="6">
        <f t="shared" si="8"/>
        <v>0</v>
      </c>
      <c r="E34" s="6">
        <v>0</v>
      </c>
      <c r="F34" s="6">
        <v>0</v>
      </c>
      <c r="G34" s="6">
        <f t="shared" si="7"/>
        <v>0</v>
      </c>
    </row>
    <row r="35" spans="1:7" x14ac:dyDescent="0.2">
      <c r="A35" s="20"/>
      <c r="B35" s="6"/>
      <c r="C35" s="6"/>
      <c r="D35" s="6"/>
      <c r="E35" s="6"/>
      <c r="F35" s="6"/>
      <c r="G35" s="6"/>
    </row>
    <row r="36" spans="1:7" x14ac:dyDescent="0.2">
      <c r="A36" s="19" t="s">
        <v>114</v>
      </c>
      <c r="B36" s="40">
        <f t="shared" ref="B36:G36" si="9">SUM(B37:B40)</f>
        <v>0</v>
      </c>
      <c r="C36" s="40">
        <f t="shared" si="9"/>
        <v>0</v>
      </c>
      <c r="D36" s="40">
        <f t="shared" si="9"/>
        <v>0</v>
      </c>
      <c r="E36" s="40">
        <f t="shared" si="9"/>
        <v>0</v>
      </c>
      <c r="F36" s="40">
        <f t="shared" si="9"/>
        <v>0</v>
      </c>
      <c r="G36" s="40">
        <f t="shared" si="9"/>
        <v>0</v>
      </c>
    </row>
    <row r="37" spans="1:7" x14ac:dyDescent="0.2">
      <c r="A37" s="29" t="s">
        <v>115</v>
      </c>
      <c r="B37" s="6">
        <v>0</v>
      </c>
      <c r="C37" s="6">
        <v>0</v>
      </c>
      <c r="D37" s="6">
        <f>B37+C37</f>
        <v>0</v>
      </c>
      <c r="E37" s="6">
        <v>0</v>
      </c>
      <c r="F37" s="6">
        <v>0</v>
      </c>
      <c r="G37" s="6">
        <f t="shared" ref="G37:G40" si="10">D37-E37</f>
        <v>0</v>
      </c>
    </row>
    <row r="38" spans="1:7" ht="22.5" x14ac:dyDescent="0.2">
      <c r="A38" s="29" t="s">
        <v>116</v>
      </c>
      <c r="B38" s="6">
        <v>0</v>
      </c>
      <c r="C38" s="6">
        <v>0</v>
      </c>
      <c r="D38" s="6">
        <f t="shared" ref="D38:D40" si="11">B38+C38</f>
        <v>0</v>
      </c>
      <c r="E38" s="6">
        <v>0</v>
      </c>
      <c r="F38" s="6">
        <v>0</v>
      </c>
      <c r="G38" s="6">
        <f t="shared" si="10"/>
        <v>0</v>
      </c>
    </row>
    <row r="39" spans="1:7" x14ac:dyDescent="0.2">
      <c r="A39" s="29" t="s">
        <v>117</v>
      </c>
      <c r="B39" s="6">
        <v>0</v>
      </c>
      <c r="C39" s="6">
        <v>0</v>
      </c>
      <c r="D39" s="6">
        <f t="shared" si="11"/>
        <v>0</v>
      </c>
      <c r="E39" s="6">
        <v>0</v>
      </c>
      <c r="F39" s="6">
        <v>0</v>
      </c>
      <c r="G39" s="6">
        <f t="shared" si="10"/>
        <v>0</v>
      </c>
    </row>
    <row r="40" spans="1:7" x14ac:dyDescent="0.2">
      <c r="A40" s="29" t="s">
        <v>118</v>
      </c>
      <c r="B40" s="6">
        <v>0</v>
      </c>
      <c r="C40" s="6">
        <v>0</v>
      </c>
      <c r="D40" s="6">
        <f t="shared" si="11"/>
        <v>0</v>
      </c>
      <c r="E40" s="6">
        <v>0</v>
      </c>
      <c r="F40" s="6">
        <v>0</v>
      </c>
      <c r="G40" s="6">
        <f t="shared" si="10"/>
        <v>0</v>
      </c>
    </row>
    <row r="41" spans="1:7" x14ac:dyDescent="0.2">
      <c r="A41" s="20"/>
      <c r="B41" s="6"/>
      <c r="C41" s="6"/>
      <c r="D41" s="6"/>
      <c r="E41" s="6"/>
      <c r="F41" s="6"/>
      <c r="G41" s="6"/>
    </row>
    <row r="42" spans="1:7" x14ac:dyDescent="0.2">
      <c r="A42" s="22" t="s">
        <v>77</v>
      </c>
      <c r="B42" s="11">
        <f>SUM(B36+B25+B16+B6)</f>
        <v>313410865.52999997</v>
      </c>
      <c r="C42" s="11">
        <f t="shared" ref="C42:G42" si="12">SUM(C36+C25+C16+C6)</f>
        <v>68134724.330000013</v>
      </c>
      <c r="D42" s="11">
        <f t="shared" si="12"/>
        <v>381545589.86000001</v>
      </c>
      <c r="E42" s="11">
        <f t="shared" si="12"/>
        <v>241866174.94</v>
      </c>
      <c r="F42" s="11">
        <f t="shared" si="12"/>
        <v>236147112.30000004</v>
      </c>
      <c r="G42" s="11">
        <f t="shared" si="12"/>
        <v>139679414.92000002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C4C1C4E-5559-4321-BBF0-454E6D312E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TESORERIA_VIKYLAP</cp:lastModifiedBy>
  <cp:revision/>
  <dcterms:created xsi:type="dcterms:W3CDTF">2014-02-10T03:37:14Z</dcterms:created>
  <dcterms:modified xsi:type="dcterms:W3CDTF">2023-11-15T22:24:23Z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